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https://telefilm-my.sharepoint.com/personal/elaine_beliveau_telefilm_ca/Documents/Relaunch 26-27/Fichiers à partir de Sharepoint/2_Prototypage/REV EB/"/>
    </mc:Choice>
  </mc:AlternateContent>
  <xr:revisionPtr revIDLastSave="4" documentId="8_{A03CF57E-C690-47CE-8440-C69EABD1A2B4}" xr6:coauthVersionLast="47" xr6:coauthVersionMax="47" xr10:uidLastSave="{9EC2CE4D-71A8-4288-839A-4EDD18667728}"/>
  <bookViews>
    <workbookView xWindow="28680" yWindow="-705" windowWidth="29040" windowHeight="15720" tabRatio="684" activeTab="3" xr2:uid="{00000000-000D-0000-FFFF-FFFF00000000}"/>
  </bookViews>
  <sheets>
    <sheet name="Summary (locked)" sheetId="2" r:id="rId1"/>
    <sheet name="Detail" sheetId="3" r:id="rId2"/>
    <sheet name="Cash Flow" sheetId="4" r:id="rId3"/>
    <sheet name="Instructions" sheetId="5" r:id="rId4"/>
  </sheets>
  <definedNames>
    <definedName name="_xlnm.Print_Titles" localSheetId="1">Detail!$19:$20</definedName>
    <definedName name="_xlnm.Print_Area" localSheetId="1">Detail!$A$1:$V$198</definedName>
    <definedName name="_xlnm.Print_Area" localSheetId="0">'Summary (locked)'!$A$1:$L$56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7" i="4" l="1"/>
  <c r="K167" i="3" l="1"/>
  <c r="K166" i="3"/>
  <c r="K165" i="3"/>
  <c r="K164" i="3"/>
  <c r="K163" i="3"/>
  <c r="K162" i="3"/>
  <c r="K161" i="3"/>
  <c r="K160" i="3"/>
  <c r="K159" i="3"/>
  <c r="K158" i="3"/>
  <c r="K157" i="3"/>
  <c r="K156" i="3"/>
  <c r="K150" i="3"/>
  <c r="K149" i="3"/>
  <c r="K148" i="3"/>
  <c r="K147" i="3"/>
  <c r="K146" i="3"/>
  <c r="K145" i="3"/>
  <c r="K144" i="3"/>
  <c r="K143" i="3"/>
  <c r="K131" i="3"/>
  <c r="K130" i="3"/>
  <c r="K129" i="3"/>
  <c r="K128" i="3"/>
  <c r="K124" i="3"/>
  <c r="K123" i="3"/>
  <c r="K122" i="3"/>
  <c r="K121" i="3"/>
  <c r="K120" i="3"/>
  <c r="K119" i="3"/>
  <c r="K113" i="3"/>
  <c r="K112" i="3"/>
  <c r="K106" i="3"/>
  <c r="K105" i="3"/>
  <c r="K104" i="3"/>
  <c r="K98" i="3"/>
  <c r="K97" i="3"/>
  <c r="K96" i="3"/>
  <c r="K95" i="3"/>
  <c r="K94" i="3"/>
  <c r="K93" i="3"/>
  <c r="K92" i="3"/>
  <c r="K91" i="3"/>
  <c r="K85" i="3"/>
  <c r="K84" i="3"/>
  <c r="K83" i="3"/>
  <c r="K82" i="3"/>
  <c r="K81" i="3"/>
  <c r="K80" i="3"/>
  <c r="K74" i="3"/>
  <c r="K73" i="3"/>
  <c r="K72" i="3"/>
  <c r="K71" i="3"/>
  <c r="K70" i="3"/>
  <c r="K69" i="3"/>
  <c r="K68" i="3"/>
  <c r="K67" i="3"/>
  <c r="K66" i="3"/>
  <c r="K60" i="3"/>
  <c r="K59" i="3"/>
  <c r="K58" i="3"/>
  <c r="K57" i="3"/>
  <c r="K56" i="3"/>
  <c r="K55" i="3"/>
  <c r="K54" i="3"/>
  <c r="K53" i="3"/>
  <c r="O177" i="3"/>
  <c r="N24" i="3"/>
  <c r="M24" i="3"/>
  <c r="V23" i="3"/>
  <c r="U23" i="3"/>
  <c r="S23" i="3"/>
  <c r="R23" i="3"/>
  <c r="Q23" i="3"/>
  <c r="O23" i="3"/>
  <c r="L21" i="3"/>
  <c r="F200" i="3"/>
  <c r="N20" i="3"/>
  <c r="K135" i="3" l="1"/>
  <c r="N189" i="3"/>
  <c r="M189" i="3"/>
  <c r="N176" i="3"/>
  <c r="M176" i="3"/>
  <c r="N155" i="3"/>
  <c r="M155" i="3"/>
  <c r="N142" i="3"/>
  <c r="M142" i="3"/>
  <c r="N118" i="3"/>
  <c r="M118" i="3"/>
  <c r="N111" i="3"/>
  <c r="M111" i="3"/>
  <c r="N103" i="3"/>
  <c r="M103" i="3"/>
  <c r="N90" i="3"/>
  <c r="M90" i="3"/>
  <c r="N79" i="3"/>
  <c r="M79" i="3"/>
  <c r="N65" i="3"/>
  <c r="M65" i="3"/>
  <c r="N51" i="3"/>
  <c r="M51" i="3"/>
  <c r="N39" i="3"/>
  <c r="M39" i="3"/>
  <c r="N28" i="3"/>
  <c r="M28" i="3"/>
  <c r="M20" i="3"/>
  <c r="D200" i="3"/>
  <c r="L184" i="3"/>
  <c r="L183" i="3"/>
  <c r="L182" i="3"/>
  <c r="L180" i="3"/>
  <c r="L179" i="3"/>
  <c r="L177" i="3"/>
  <c r="L167" i="3"/>
  <c r="L166" i="3"/>
  <c r="L165" i="3"/>
  <c r="L164" i="3"/>
  <c r="L163" i="3"/>
  <c r="L162" i="3"/>
  <c r="L161" i="3"/>
  <c r="L160" i="3"/>
  <c r="L159" i="3"/>
  <c r="L158" i="3"/>
  <c r="L157" i="3"/>
  <c r="L156" i="3"/>
  <c r="L150" i="3"/>
  <c r="L149" i="3"/>
  <c r="L148" i="3"/>
  <c r="L147" i="3"/>
  <c r="L146" i="3"/>
  <c r="L145" i="3"/>
  <c r="L144" i="3"/>
  <c r="L143" i="3"/>
  <c r="L131" i="3"/>
  <c r="L130" i="3"/>
  <c r="L129" i="3"/>
  <c r="L128" i="3"/>
  <c r="L124" i="3"/>
  <c r="L123" i="3"/>
  <c r="L122" i="3"/>
  <c r="L121" i="3"/>
  <c r="L120" i="3"/>
  <c r="L119" i="3"/>
  <c r="L113" i="3"/>
  <c r="L112" i="3"/>
  <c r="L106" i="3"/>
  <c r="L105" i="3"/>
  <c r="L104" i="3"/>
  <c r="L98" i="3"/>
  <c r="L97" i="3"/>
  <c r="L96" i="3"/>
  <c r="L95" i="3"/>
  <c r="L94" i="3"/>
  <c r="L93" i="3"/>
  <c r="L92" i="3"/>
  <c r="L91" i="3"/>
  <c r="L85" i="3"/>
  <c r="L84" i="3"/>
  <c r="L83" i="3"/>
  <c r="L82" i="3"/>
  <c r="L81" i="3"/>
  <c r="L80" i="3"/>
  <c r="L74" i="3"/>
  <c r="L73" i="3"/>
  <c r="L72" i="3"/>
  <c r="L71" i="3"/>
  <c r="L70" i="3"/>
  <c r="L69" i="3"/>
  <c r="L68" i="3"/>
  <c r="L67" i="3"/>
  <c r="L66" i="3"/>
  <c r="L60" i="3"/>
  <c r="L59" i="3"/>
  <c r="L58" i="3"/>
  <c r="L57" i="3"/>
  <c r="L56" i="3"/>
  <c r="L55" i="3"/>
  <c r="L54" i="3"/>
  <c r="L44" i="3"/>
  <c r="L43" i="3"/>
  <c r="L42" i="3"/>
  <c r="L41" i="3"/>
  <c r="L34" i="3"/>
  <c r="L33" i="3"/>
  <c r="L32" i="3"/>
  <c r="L31" i="3"/>
  <c r="L53" i="3"/>
  <c r="L30" i="3"/>
  <c r="C5" i="4" l="1"/>
  <c r="F202" i="3" l="1"/>
  <c r="D202" i="3"/>
  <c r="C4" i="4" l="1"/>
  <c r="B8" i="2"/>
  <c r="B7" i="2"/>
  <c r="K11" i="2"/>
  <c r="D47" i="2" s="1"/>
  <c r="K10" i="2"/>
  <c r="C47" i="2" s="1"/>
  <c r="J11" i="2"/>
  <c r="J10" i="2"/>
  <c r="O191" i="3"/>
  <c r="O190" i="3"/>
  <c r="N185" i="3"/>
  <c r="M185" i="3"/>
  <c r="O184" i="3"/>
  <c r="O183" i="3"/>
  <c r="O182" i="3"/>
  <c r="O180" i="3"/>
  <c r="O179" i="3"/>
  <c r="N168" i="3"/>
  <c r="M168" i="3"/>
  <c r="O167" i="3"/>
  <c r="O166" i="3"/>
  <c r="O165" i="3"/>
  <c r="O164" i="3"/>
  <c r="O163" i="3"/>
  <c r="O162" i="3"/>
  <c r="O161" i="3"/>
  <c r="O160" i="3"/>
  <c r="O159" i="3"/>
  <c r="O158" i="3"/>
  <c r="O157" i="3"/>
  <c r="O156" i="3"/>
  <c r="N151" i="3"/>
  <c r="M151" i="3"/>
  <c r="O150" i="3"/>
  <c r="O149" i="3"/>
  <c r="O148" i="3"/>
  <c r="O147" i="3"/>
  <c r="O146" i="3"/>
  <c r="O145" i="3"/>
  <c r="O144" i="3"/>
  <c r="O143" i="3"/>
  <c r="O131" i="3"/>
  <c r="O130" i="3"/>
  <c r="M132" i="3"/>
  <c r="N132" i="3"/>
  <c r="O129" i="3"/>
  <c r="O128" i="3"/>
  <c r="O124" i="3"/>
  <c r="O123" i="3"/>
  <c r="O122" i="3"/>
  <c r="O121" i="3"/>
  <c r="O120" i="3"/>
  <c r="O119" i="3"/>
  <c r="N114" i="3"/>
  <c r="M114" i="3"/>
  <c r="O113" i="3"/>
  <c r="O112" i="3"/>
  <c r="N107" i="3"/>
  <c r="M107" i="3"/>
  <c r="O106" i="3"/>
  <c r="O105" i="3"/>
  <c r="O104" i="3"/>
  <c r="N99" i="3"/>
  <c r="M99" i="3"/>
  <c r="O98" i="3"/>
  <c r="O97" i="3"/>
  <c r="O96" i="3"/>
  <c r="O95" i="3"/>
  <c r="O94" i="3"/>
  <c r="O93" i="3"/>
  <c r="O92" i="3"/>
  <c r="O91" i="3"/>
  <c r="N86" i="3"/>
  <c r="M86" i="3"/>
  <c r="O85" i="3"/>
  <c r="O84" i="3"/>
  <c r="O83" i="3"/>
  <c r="O82" i="3"/>
  <c r="O81" i="3"/>
  <c r="O80" i="3"/>
  <c r="N75" i="3"/>
  <c r="M75" i="3"/>
  <c r="O74" i="3"/>
  <c r="O73" i="3"/>
  <c r="O72" i="3"/>
  <c r="O71" i="3"/>
  <c r="O70" i="3"/>
  <c r="O69" i="3"/>
  <c r="O68" i="3"/>
  <c r="O67" i="3"/>
  <c r="O66" i="3"/>
  <c r="N61" i="3"/>
  <c r="M61" i="3"/>
  <c r="O60" i="3"/>
  <c r="O59" i="3"/>
  <c r="O58" i="3"/>
  <c r="O57" i="3"/>
  <c r="O56" i="3"/>
  <c r="O55" i="3"/>
  <c r="O54" i="3"/>
  <c r="O53" i="3"/>
  <c r="N45" i="3"/>
  <c r="M45" i="3"/>
  <c r="O44" i="3"/>
  <c r="O43" i="3"/>
  <c r="O42" i="3"/>
  <c r="O41" i="3"/>
  <c r="N35" i="3"/>
  <c r="M35" i="3"/>
  <c r="O34" i="3"/>
  <c r="O33" i="3"/>
  <c r="O32" i="3"/>
  <c r="O31" i="3"/>
  <c r="O30" i="3"/>
  <c r="O22" i="3"/>
  <c r="O24" i="3" s="1"/>
  <c r="O86" i="3" l="1"/>
  <c r="O107" i="3"/>
  <c r="O114" i="3"/>
  <c r="O45" i="3"/>
  <c r="O35" i="3"/>
  <c r="O168" i="3"/>
  <c r="O75" i="3"/>
  <c r="O99" i="3"/>
  <c r="O61" i="3"/>
  <c r="O151" i="3"/>
  <c r="O185" i="3"/>
  <c r="O132" i="3"/>
  <c r="K37" i="2" l="1"/>
  <c r="K36" i="2"/>
  <c r="J37" i="2"/>
  <c r="J36" i="2"/>
  <c r="D45" i="2"/>
  <c r="C45" i="2"/>
  <c r="K32" i="2"/>
  <c r="K33" i="2" s="1"/>
  <c r="J32" i="2"/>
  <c r="J33" i="2" s="1"/>
  <c r="K27" i="2"/>
  <c r="J27" i="2"/>
  <c r="K26" i="2"/>
  <c r="J26" i="2"/>
  <c r="K23" i="2"/>
  <c r="J23" i="2"/>
  <c r="K22" i="2"/>
  <c r="J22" i="2"/>
  <c r="K21" i="2"/>
  <c r="J21" i="2"/>
  <c r="K20" i="2"/>
  <c r="J20" i="2"/>
  <c r="K19" i="2"/>
  <c r="J19" i="2"/>
  <c r="K18" i="2"/>
  <c r="J18" i="2"/>
  <c r="K17" i="2"/>
  <c r="J17" i="2"/>
  <c r="K14" i="2"/>
  <c r="J14" i="2"/>
  <c r="K13" i="2"/>
  <c r="J13" i="2"/>
  <c r="K12" i="2"/>
  <c r="K24" i="2" l="1"/>
  <c r="M193" i="3"/>
  <c r="J12" i="2"/>
  <c r="J15" i="2" s="1"/>
  <c r="K28" i="2"/>
  <c r="K15" i="2"/>
  <c r="J28" i="2"/>
  <c r="J24" i="2"/>
  <c r="M170" i="3"/>
  <c r="J30" i="2" s="1"/>
  <c r="N170" i="3"/>
  <c r="K30" i="2" s="1"/>
  <c r="N193" i="3"/>
  <c r="J39" i="2" l="1"/>
  <c r="H45" i="2" s="1"/>
  <c r="K200" i="3"/>
  <c r="K39" i="2"/>
  <c r="H47" i="2" s="1"/>
  <c r="K202" i="3"/>
  <c r="V177" i="3"/>
  <c r="U177" i="3"/>
  <c r="S177" i="3"/>
  <c r="R177" i="3"/>
  <c r="Q177" i="3"/>
  <c r="H41" i="2" l="1"/>
  <c r="B41" i="2"/>
  <c r="K185" i="3" l="1"/>
  <c r="C37" i="4" l="1"/>
  <c r="C36" i="4"/>
  <c r="O53" i="4"/>
  <c r="N53" i="4"/>
  <c r="M53" i="4"/>
  <c r="L53" i="4"/>
  <c r="K53" i="4"/>
  <c r="J53" i="4"/>
  <c r="I53" i="4"/>
  <c r="H53" i="4"/>
  <c r="G53" i="4"/>
  <c r="F53" i="4"/>
  <c r="E53" i="4"/>
  <c r="D53" i="4"/>
  <c r="C53" i="4"/>
  <c r="P51" i="4"/>
  <c r="P50" i="4"/>
  <c r="P49" i="4"/>
  <c r="P48" i="4"/>
  <c r="P47" i="4"/>
  <c r="P46" i="4"/>
  <c r="P45" i="4"/>
  <c r="P44" i="4"/>
  <c r="P43" i="4"/>
  <c r="P36" i="4"/>
  <c r="O33" i="4"/>
  <c r="N33" i="4"/>
  <c r="M33" i="4"/>
  <c r="L33" i="4"/>
  <c r="K33" i="4"/>
  <c r="J33" i="4"/>
  <c r="I33" i="4"/>
  <c r="H33" i="4"/>
  <c r="G33" i="4"/>
  <c r="F33" i="4"/>
  <c r="E33" i="4"/>
  <c r="D33" i="4"/>
  <c r="P32" i="4"/>
  <c r="O29" i="4"/>
  <c r="N29" i="4"/>
  <c r="M29" i="4"/>
  <c r="L29" i="4"/>
  <c r="K29" i="4"/>
  <c r="J29" i="4"/>
  <c r="I29" i="4"/>
  <c r="H29" i="4"/>
  <c r="G29" i="4"/>
  <c r="F29" i="4"/>
  <c r="E29" i="4"/>
  <c r="D29" i="4"/>
  <c r="P28" i="4"/>
  <c r="P27" i="4"/>
  <c r="O24" i="4"/>
  <c r="N24" i="4"/>
  <c r="M24" i="4"/>
  <c r="L24" i="4"/>
  <c r="K24" i="4"/>
  <c r="J24" i="4"/>
  <c r="I24" i="4"/>
  <c r="H24" i="4"/>
  <c r="G24" i="4"/>
  <c r="F24" i="4"/>
  <c r="E24" i="4"/>
  <c r="D24" i="4"/>
  <c r="P23" i="4"/>
  <c r="P22" i="4"/>
  <c r="P21" i="4"/>
  <c r="P20" i="4"/>
  <c r="P19" i="4"/>
  <c r="P18" i="4"/>
  <c r="P17" i="4"/>
  <c r="O14" i="4"/>
  <c r="N14" i="4"/>
  <c r="M14" i="4"/>
  <c r="L14" i="4"/>
  <c r="K14" i="4"/>
  <c r="J14" i="4"/>
  <c r="I14" i="4"/>
  <c r="H14" i="4"/>
  <c r="G14" i="4"/>
  <c r="F14" i="4"/>
  <c r="E14" i="4"/>
  <c r="D14" i="4"/>
  <c r="P13" i="4"/>
  <c r="P12" i="4"/>
  <c r="P11" i="4"/>
  <c r="P33" i="4" l="1"/>
  <c r="P29" i="4"/>
  <c r="J39" i="4"/>
  <c r="J55" i="4" s="1"/>
  <c r="F39" i="4"/>
  <c r="F55" i="4" s="1"/>
  <c r="N39" i="4"/>
  <c r="N55" i="4" s="1"/>
  <c r="G39" i="4"/>
  <c r="G55" i="4" s="1"/>
  <c r="K39" i="4"/>
  <c r="K55" i="4" s="1"/>
  <c r="O39" i="4"/>
  <c r="O55" i="4" s="1"/>
  <c r="D39" i="4"/>
  <c r="D55" i="4" s="1"/>
  <c r="D57" i="4" s="1"/>
  <c r="H39" i="4"/>
  <c r="H55" i="4" s="1"/>
  <c r="L39" i="4"/>
  <c r="L55" i="4" s="1"/>
  <c r="E39" i="4"/>
  <c r="E55" i="4" s="1"/>
  <c r="I39" i="4"/>
  <c r="I55" i="4" s="1"/>
  <c r="M39" i="4"/>
  <c r="M55" i="4" s="1"/>
  <c r="P24" i="4"/>
  <c r="P14" i="4"/>
  <c r="P53" i="4"/>
  <c r="E57" i="4" l="1"/>
  <c r="F57" i="4" s="1"/>
  <c r="G57" i="4" s="1"/>
  <c r="H57" i="4" s="1"/>
  <c r="I57" i="4" s="1"/>
  <c r="J57" i="4" s="1"/>
  <c r="K57" i="4" s="1"/>
  <c r="L57" i="4" s="1"/>
  <c r="M57" i="4" s="1"/>
  <c r="N57" i="4" s="1"/>
  <c r="O57" i="4" s="1"/>
  <c r="P39" i="4"/>
  <c r="V191" i="3"/>
  <c r="U191" i="3"/>
  <c r="S191" i="3"/>
  <c r="R191" i="3"/>
  <c r="Q191" i="3"/>
  <c r="V190" i="3"/>
  <c r="U190" i="3"/>
  <c r="S190" i="3"/>
  <c r="R190" i="3"/>
  <c r="Q190" i="3"/>
  <c r="Q179" i="3"/>
  <c r="R179" i="3"/>
  <c r="S179" i="3"/>
  <c r="U179" i="3"/>
  <c r="V179" i="3"/>
  <c r="Q180" i="3"/>
  <c r="R180" i="3"/>
  <c r="S180" i="3"/>
  <c r="U180" i="3"/>
  <c r="V180" i="3"/>
  <c r="Q182" i="3"/>
  <c r="R182" i="3"/>
  <c r="S182" i="3"/>
  <c r="U182" i="3"/>
  <c r="V182" i="3"/>
  <c r="Q183" i="3"/>
  <c r="R183" i="3"/>
  <c r="S183" i="3"/>
  <c r="U183" i="3"/>
  <c r="V183" i="3"/>
  <c r="Q184" i="3"/>
  <c r="R184" i="3"/>
  <c r="S184" i="3"/>
  <c r="U184" i="3"/>
  <c r="V184" i="3"/>
  <c r="Q157" i="3"/>
  <c r="R157" i="3"/>
  <c r="S157" i="3"/>
  <c r="V157" i="3"/>
  <c r="Q158" i="3"/>
  <c r="R158" i="3"/>
  <c r="S158" i="3"/>
  <c r="V158" i="3"/>
  <c r="Q159" i="3"/>
  <c r="R159" i="3"/>
  <c r="S159" i="3"/>
  <c r="V159" i="3"/>
  <c r="Q160" i="3"/>
  <c r="R160" i="3"/>
  <c r="S160" i="3"/>
  <c r="V160" i="3"/>
  <c r="Q161" i="3"/>
  <c r="R161" i="3"/>
  <c r="S161" i="3"/>
  <c r="V161" i="3"/>
  <c r="Q162" i="3"/>
  <c r="R162" i="3"/>
  <c r="S162" i="3"/>
  <c r="V162" i="3"/>
  <c r="Q163" i="3"/>
  <c r="R163" i="3"/>
  <c r="S163" i="3"/>
  <c r="V163" i="3"/>
  <c r="Q164" i="3"/>
  <c r="R164" i="3"/>
  <c r="S164" i="3"/>
  <c r="V164" i="3"/>
  <c r="Q165" i="3"/>
  <c r="R165" i="3"/>
  <c r="S165" i="3"/>
  <c r="V165" i="3"/>
  <c r="Q166" i="3"/>
  <c r="R166" i="3"/>
  <c r="S166" i="3"/>
  <c r="V166" i="3"/>
  <c r="Q167" i="3"/>
  <c r="R167" i="3"/>
  <c r="S167" i="3"/>
  <c r="V167" i="3"/>
  <c r="V156" i="3"/>
  <c r="S156" i="3"/>
  <c r="R156" i="3"/>
  <c r="R144" i="3"/>
  <c r="S144" i="3"/>
  <c r="V144" i="3"/>
  <c r="Q145" i="3"/>
  <c r="R145" i="3"/>
  <c r="S145" i="3"/>
  <c r="V145" i="3"/>
  <c r="Q146" i="3"/>
  <c r="R146" i="3"/>
  <c r="S146" i="3"/>
  <c r="V146" i="3"/>
  <c r="Q147" i="3"/>
  <c r="R147" i="3"/>
  <c r="S147" i="3"/>
  <c r="V147" i="3"/>
  <c r="R148" i="3"/>
  <c r="S148" i="3"/>
  <c r="V148" i="3"/>
  <c r="Q149" i="3"/>
  <c r="R149" i="3"/>
  <c r="S149" i="3"/>
  <c r="V149" i="3"/>
  <c r="Q150" i="3"/>
  <c r="R150" i="3"/>
  <c r="S150" i="3"/>
  <c r="V150" i="3"/>
  <c r="V143" i="3"/>
  <c r="S143" i="3"/>
  <c r="R143" i="3"/>
  <c r="Q120" i="3"/>
  <c r="R120" i="3"/>
  <c r="S120" i="3"/>
  <c r="V120" i="3"/>
  <c r="Q121" i="3"/>
  <c r="R121" i="3"/>
  <c r="S121" i="3"/>
  <c r="V121" i="3"/>
  <c r="Q122" i="3"/>
  <c r="R122" i="3"/>
  <c r="S122" i="3"/>
  <c r="V122" i="3"/>
  <c r="Q123" i="3"/>
  <c r="R123" i="3"/>
  <c r="S123" i="3"/>
  <c r="V123" i="3"/>
  <c r="Q124" i="3"/>
  <c r="R124" i="3"/>
  <c r="S124" i="3"/>
  <c r="V124" i="3"/>
  <c r="Q128" i="3"/>
  <c r="R128" i="3"/>
  <c r="S128" i="3"/>
  <c r="V128" i="3"/>
  <c r="Q129" i="3"/>
  <c r="R129" i="3"/>
  <c r="S129" i="3"/>
  <c r="V129" i="3"/>
  <c r="Q130" i="3"/>
  <c r="R130" i="3"/>
  <c r="S130" i="3"/>
  <c r="V130" i="3"/>
  <c r="Q131" i="3"/>
  <c r="R131" i="3"/>
  <c r="S131" i="3"/>
  <c r="V131" i="3"/>
  <c r="V119" i="3"/>
  <c r="S119" i="3"/>
  <c r="R119" i="3"/>
  <c r="Q119" i="3"/>
  <c r="Q113" i="3"/>
  <c r="R113" i="3"/>
  <c r="S113" i="3"/>
  <c r="V113" i="3"/>
  <c r="V112" i="3"/>
  <c r="S112" i="3"/>
  <c r="R112" i="3"/>
  <c r="Q112" i="3"/>
  <c r="Q105" i="3"/>
  <c r="R105" i="3"/>
  <c r="S105" i="3"/>
  <c r="V105" i="3"/>
  <c r="Q106" i="3"/>
  <c r="R106" i="3"/>
  <c r="S106" i="3"/>
  <c r="V106" i="3"/>
  <c r="V104" i="3"/>
  <c r="S104" i="3"/>
  <c r="R104" i="3"/>
  <c r="Q104" i="3"/>
  <c r="Q92" i="3"/>
  <c r="R92" i="3"/>
  <c r="S92" i="3"/>
  <c r="V92" i="3"/>
  <c r="Q93" i="3"/>
  <c r="R93" i="3"/>
  <c r="S93" i="3"/>
  <c r="V93" i="3"/>
  <c r="Q94" i="3"/>
  <c r="R94" i="3"/>
  <c r="S94" i="3"/>
  <c r="V94" i="3"/>
  <c r="Q95" i="3"/>
  <c r="R95" i="3"/>
  <c r="S95" i="3"/>
  <c r="V95" i="3"/>
  <c r="Q96" i="3"/>
  <c r="R96" i="3"/>
  <c r="S96" i="3"/>
  <c r="U96" i="3"/>
  <c r="V96" i="3"/>
  <c r="Q97" i="3"/>
  <c r="R97" i="3"/>
  <c r="S97" i="3"/>
  <c r="V97" i="3"/>
  <c r="Q98" i="3"/>
  <c r="R98" i="3"/>
  <c r="S98" i="3"/>
  <c r="V98" i="3"/>
  <c r="V91" i="3"/>
  <c r="S91" i="3"/>
  <c r="R91" i="3"/>
  <c r="Q91" i="3"/>
  <c r="Q81" i="3"/>
  <c r="R81" i="3"/>
  <c r="S81" i="3"/>
  <c r="V81" i="3"/>
  <c r="Q82" i="3"/>
  <c r="R82" i="3"/>
  <c r="S82" i="3"/>
  <c r="V82" i="3"/>
  <c r="Q83" i="3"/>
  <c r="R83" i="3"/>
  <c r="S83" i="3"/>
  <c r="V83" i="3"/>
  <c r="Q84" i="3"/>
  <c r="R84" i="3"/>
  <c r="S84" i="3"/>
  <c r="V84" i="3"/>
  <c r="Q85" i="3"/>
  <c r="R85" i="3"/>
  <c r="S85" i="3"/>
  <c r="V85" i="3"/>
  <c r="V80" i="3"/>
  <c r="S80" i="3"/>
  <c r="R80" i="3"/>
  <c r="Q80" i="3"/>
  <c r="Q66" i="3"/>
  <c r="R66" i="3"/>
  <c r="S66" i="3"/>
  <c r="V66" i="3"/>
  <c r="Q67" i="3"/>
  <c r="R67" i="3"/>
  <c r="S67" i="3"/>
  <c r="V67" i="3"/>
  <c r="Q68" i="3"/>
  <c r="R68" i="3"/>
  <c r="S68" i="3"/>
  <c r="V68" i="3"/>
  <c r="Q69" i="3"/>
  <c r="R69" i="3"/>
  <c r="S69" i="3"/>
  <c r="V69" i="3"/>
  <c r="Q70" i="3"/>
  <c r="R70" i="3"/>
  <c r="S70" i="3"/>
  <c r="V70" i="3"/>
  <c r="Q71" i="3"/>
  <c r="R71" i="3"/>
  <c r="S71" i="3"/>
  <c r="V71" i="3"/>
  <c r="Q72" i="3"/>
  <c r="R72" i="3"/>
  <c r="S72" i="3"/>
  <c r="V72" i="3"/>
  <c r="Q73" i="3"/>
  <c r="R73" i="3"/>
  <c r="S73" i="3"/>
  <c r="V73" i="3"/>
  <c r="Q74" i="3"/>
  <c r="R74" i="3"/>
  <c r="S74" i="3"/>
  <c r="V74" i="3"/>
  <c r="Q54" i="3"/>
  <c r="R54" i="3"/>
  <c r="S54" i="3"/>
  <c r="V54" i="3"/>
  <c r="Q55" i="3"/>
  <c r="R55" i="3"/>
  <c r="S55" i="3"/>
  <c r="V55" i="3"/>
  <c r="Q56" i="3"/>
  <c r="R56" i="3"/>
  <c r="S56" i="3"/>
  <c r="V56" i="3"/>
  <c r="Q57" i="3"/>
  <c r="R57" i="3"/>
  <c r="S57" i="3"/>
  <c r="V57" i="3"/>
  <c r="Q58" i="3"/>
  <c r="R58" i="3"/>
  <c r="S58" i="3"/>
  <c r="V58" i="3"/>
  <c r="Q59" i="3"/>
  <c r="R59" i="3"/>
  <c r="S59" i="3"/>
  <c r="V59" i="3"/>
  <c r="Q60" i="3"/>
  <c r="R60" i="3"/>
  <c r="S60" i="3"/>
  <c r="V60" i="3"/>
  <c r="V53" i="3"/>
  <c r="S53" i="3"/>
  <c r="R53" i="3"/>
  <c r="Q53" i="3"/>
  <c r="Q42" i="3"/>
  <c r="R42" i="3"/>
  <c r="S42" i="3"/>
  <c r="U42" i="3"/>
  <c r="V42" i="3"/>
  <c r="Q43" i="3"/>
  <c r="R43" i="3"/>
  <c r="S43" i="3"/>
  <c r="U43" i="3"/>
  <c r="V43" i="3"/>
  <c r="Q44" i="3"/>
  <c r="R44" i="3"/>
  <c r="S44" i="3"/>
  <c r="U44" i="3"/>
  <c r="V44" i="3"/>
  <c r="V41" i="3"/>
  <c r="U41" i="3"/>
  <c r="S41" i="3"/>
  <c r="R41" i="3"/>
  <c r="Q41" i="3"/>
  <c r="Q31" i="3"/>
  <c r="R31" i="3"/>
  <c r="S31" i="3"/>
  <c r="U31" i="3"/>
  <c r="V31" i="3"/>
  <c r="Q32" i="3"/>
  <c r="R32" i="3"/>
  <c r="S32" i="3"/>
  <c r="U32" i="3"/>
  <c r="V32" i="3"/>
  <c r="Q33" i="3"/>
  <c r="R33" i="3"/>
  <c r="S33" i="3"/>
  <c r="U33" i="3"/>
  <c r="V33" i="3"/>
  <c r="Q34" i="3"/>
  <c r="R34" i="3"/>
  <c r="S34" i="3"/>
  <c r="U34" i="3"/>
  <c r="V34" i="3"/>
  <c r="V30" i="3"/>
  <c r="U30" i="3"/>
  <c r="S30" i="3"/>
  <c r="R30" i="3"/>
  <c r="Q30" i="3"/>
  <c r="V22" i="3"/>
  <c r="U22" i="3"/>
  <c r="S22" i="3"/>
  <c r="Q22" i="3"/>
  <c r="R22" i="3"/>
  <c r="U185" i="3" l="1"/>
  <c r="S185" i="3"/>
  <c r="R185" i="3"/>
  <c r="Q185" i="3"/>
  <c r="V185" i="3"/>
  <c r="V75" i="3"/>
  <c r="U59" i="3" l="1"/>
  <c r="U80" i="3" l="1"/>
  <c r="H37" i="2"/>
  <c r="H36" i="2"/>
  <c r="G37" i="2"/>
  <c r="F37" i="2"/>
  <c r="G36" i="2"/>
  <c r="F36" i="2"/>
  <c r="E37" i="2"/>
  <c r="D37" i="2"/>
  <c r="C37" i="2"/>
  <c r="E36" i="2"/>
  <c r="D36" i="2"/>
  <c r="C36" i="2"/>
  <c r="B37" i="2" l="1"/>
  <c r="B36" i="2"/>
  <c r="B32" i="2"/>
  <c r="B27" i="2"/>
  <c r="B26" i="2"/>
  <c r="B23" i="2"/>
  <c r="B22" i="2"/>
  <c r="B21" i="2"/>
  <c r="B20" i="2"/>
  <c r="B19" i="2"/>
  <c r="B18" i="2"/>
  <c r="B17" i="2"/>
  <c r="B14" i="2"/>
  <c r="B13" i="2"/>
  <c r="B12" i="2"/>
  <c r="A88" i="3" l="1"/>
  <c r="A77" i="3"/>
  <c r="Q86" i="3"/>
  <c r="Q24" i="3"/>
  <c r="K24" i="3"/>
  <c r="K35" i="3"/>
  <c r="K45" i="3"/>
  <c r="Q148" i="3"/>
  <c r="Q143" i="3" l="1"/>
  <c r="Q156" i="3"/>
  <c r="Q168" i="3" s="1"/>
  <c r="C27" i="2" s="1"/>
  <c r="Q144" i="3"/>
  <c r="C12" i="2"/>
  <c r="U148" i="3"/>
  <c r="U164" i="3"/>
  <c r="U162" i="3"/>
  <c r="U167" i="3"/>
  <c r="U146" i="3"/>
  <c r="U163" i="3"/>
  <c r="U166" i="3"/>
  <c r="U145" i="3"/>
  <c r="U147" i="3"/>
  <c r="U165" i="3"/>
  <c r="U156" i="3"/>
  <c r="U143" i="3"/>
  <c r="U150" i="3"/>
  <c r="U149" i="3"/>
  <c r="U161" i="3"/>
  <c r="U160" i="3"/>
  <c r="U158" i="3"/>
  <c r="U159" i="3"/>
  <c r="U157" i="3"/>
  <c r="U144" i="3"/>
  <c r="C11" i="4"/>
  <c r="U104" i="3"/>
  <c r="U131" i="3"/>
  <c r="U105" i="3"/>
  <c r="U91" i="3"/>
  <c r="U72" i="3"/>
  <c r="U67" i="3"/>
  <c r="U57" i="3"/>
  <c r="H32" i="2"/>
  <c r="H33" i="2" s="1"/>
  <c r="C32" i="4"/>
  <c r="C33" i="4" s="1"/>
  <c r="U123" i="3"/>
  <c r="U74" i="3"/>
  <c r="U60" i="3"/>
  <c r="H14" i="2"/>
  <c r="C13" i="4"/>
  <c r="U129" i="3"/>
  <c r="U106" i="3"/>
  <c r="U92" i="3"/>
  <c r="U83" i="3"/>
  <c r="U73" i="3"/>
  <c r="U68" i="3"/>
  <c r="U58" i="3"/>
  <c r="H13" i="2"/>
  <c r="C12" i="4"/>
  <c r="V86" i="3"/>
  <c r="G19" i="2" s="1"/>
  <c r="R86" i="3"/>
  <c r="D19" i="2" s="1"/>
  <c r="S86" i="3"/>
  <c r="E19" i="2" s="1"/>
  <c r="S75" i="3"/>
  <c r="E18" i="2" s="1"/>
  <c r="Q75" i="3"/>
  <c r="C18" i="2" s="1"/>
  <c r="R75" i="3"/>
  <c r="D18" i="2" s="1"/>
  <c r="S168" i="3"/>
  <c r="E27" i="2" s="1"/>
  <c r="U85" i="3"/>
  <c r="U97" i="3"/>
  <c r="Q107" i="3"/>
  <c r="C21" i="2" s="1"/>
  <c r="U54" i="3"/>
  <c r="U56" i="3"/>
  <c r="U69" i="3"/>
  <c r="U130" i="3"/>
  <c r="U121" i="3"/>
  <c r="U82" i="3"/>
  <c r="R114" i="3"/>
  <c r="D22" i="2" s="1"/>
  <c r="C32" i="2"/>
  <c r="C33" i="2" s="1"/>
  <c r="U98" i="3"/>
  <c r="V61" i="3"/>
  <c r="G17" i="2" s="1"/>
  <c r="G32" i="2"/>
  <c r="G33" i="2" s="1"/>
  <c r="Q35" i="3"/>
  <c r="C13" i="2" s="1"/>
  <c r="Q61" i="3"/>
  <c r="C17" i="2" s="1"/>
  <c r="C19" i="2"/>
  <c r="Q99" i="3"/>
  <c r="C20" i="2" s="1"/>
  <c r="Q114" i="3"/>
  <c r="C22" i="2" s="1"/>
  <c r="Q132" i="3"/>
  <c r="C23" i="2" s="1"/>
  <c r="S24" i="3"/>
  <c r="U55" i="3"/>
  <c r="U53" i="3"/>
  <c r="E32" i="2"/>
  <c r="E33" i="2" s="1"/>
  <c r="U94" i="3"/>
  <c r="U120" i="3"/>
  <c r="D32" i="2"/>
  <c r="D33" i="2" s="1"/>
  <c r="S61" i="3"/>
  <c r="E17" i="2" s="1"/>
  <c r="S107" i="3"/>
  <c r="E21" i="2" s="1"/>
  <c r="S114" i="3"/>
  <c r="E22" i="2" s="1"/>
  <c r="U112" i="3"/>
  <c r="U71" i="3"/>
  <c r="U70" i="3"/>
  <c r="F32" i="2"/>
  <c r="F33" i="2" s="1"/>
  <c r="U84" i="3"/>
  <c r="R35" i="3"/>
  <c r="D13" i="2" s="1"/>
  <c r="R61" i="3"/>
  <c r="D17" i="2" s="1"/>
  <c r="R107" i="3"/>
  <c r="D21" i="2" s="1"/>
  <c r="R132" i="3"/>
  <c r="D23" i="2" s="1"/>
  <c r="R151" i="3"/>
  <c r="D26" i="2" s="1"/>
  <c r="R168" i="3"/>
  <c r="D27" i="2" s="1"/>
  <c r="G18" i="2"/>
  <c r="V99" i="3"/>
  <c r="G20" i="2" s="1"/>
  <c r="V107" i="3"/>
  <c r="G21" i="2" s="1"/>
  <c r="V114" i="3"/>
  <c r="G22" i="2" s="1"/>
  <c r="V151" i="3"/>
  <c r="G26" i="2" s="1"/>
  <c r="V168" i="3"/>
  <c r="G27" i="2" s="1"/>
  <c r="S35" i="3"/>
  <c r="E13" i="2" s="1"/>
  <c r="S99" i="3"/>
  <c r="E20" i="2" s="1"/>
  <c r="S132" i="3"/>
  <c r="E23" i="2" s="1"/>
  <c r="S151" i="3"/>
  <c r="E26" i="2" s="1"/>
  <c r="U128" i="3"/>
  <c r="U95" i="3"/>
  <c r="V24" i="3"/>
  <c r="V132" i="3"/>
  <c r="G23" i="2" s="1"/>
  <c r="U24" i="3"/>
  <c r="U122" i="3"/>
  <c r="U113" i="3"/>
  <c r="K168" i="3"/>
  <c r="U93" i="3"/>
  <c r="K151" i="3"/>
  <c r="R45" i="3"/>
  <c r="D14" i="2" s="1"/>
  <c r="R99" i="3"/>
  <c r="D20" i="2" s="1"/>
  <c r="U35" i="3"/>
  <c r="F13" i="2" s="1"/>
  <c r="V35" i="3"/>
  <c r="G13" i="2" s="1"/>
  <c r="R24" i="3"/>
  <c r="Q45" i="3"/>
  <c r="C14" i="2" s="1"/>
  <c r="U124" i="3"/>
  <c r="U119" i="3"/>
  <c r="U45" i="3"/>
  <c r="F14" i="2" s="1"/>
  <c r="V45" i="3"/>
  <c r="G14" i="2" s="1"/>
  <c r="S45" i="3"/>
  <c r="E14" i="2" s="1"/>
  <c r="H12" i="2"/>
  <c r="Q151" i="3" l="1"/>
  <c r="C26" i="2" s="1"/>
  <c r="C28" i="2" s="1"/>
  <c r="D12" i="2"/>
  <c r="D15" i="2" s="1"/>
  <c r="R193" i="3"/>
  <c r="F12" i="2"/>
  <c r="F15" i="2" s="1"/>
  <c r="G12" i="2"/>
  <c r="G15" i="2" s="1"/>
  <c r="V193" i="3"/>
  <c r="E12" i="2"/>
  <c r="E15" i="2" s="1"/>
  <c r="S193" i="3"/>
  <c r="U151" i="3"/>
  <c r="F26" i="2" s="1"/>
  <c r="U168" i="3"/>
  <c r="F27" i="2" s="1"/>
  <c r="C14" i="4"/>
  <c r="H15" i="2"/>
  <c r="U81" i="3"/>
  <c r="U86" i="3" s="1"/>
  <c r="F19" i="2" s="1"/>
  <c r="K86" i="3"/>
  <c r="U66" i="3"/>
  <c r="K75" i="3"/>
  <c r="H26" i="2"/>
  <c r="C27" i="4"/>
  <c r="H27" i="2"/>
  <c r="C28" i="4"/>
  <c r="U61" i="3"/>
  <c r="F17" i="2" s="1"/>
  <c r="K61" i="3"/>
  <c r="U114" i="3"/>
  <c r="F22" i="2" s="1"/>
  <c r="D28" i="2"/>
  <c r="C15" i="2"/>
  <c r="K99" i="3"/>
  <c r="C24" i="2"/>
  <c r="E24" i="2"/>
  <c r="U99" i="3"/>
  <c r="F20" i="2" s="1"/>
  <c r="K114" i="3"/>
  <c r="E28" i="2"/>
  <c r="G28" i="2"/>
  <c r="D24" i="2"/>
  <c r="U107" i="3"/>
  <c r="F21" i="2" s="1"/>
  <c r="G24" i="2"/>
  <c r="K107" i="3"/>
  <c r="S170" i="3"/>
  <c r="V170" i="3"/>
  <c r="U132" i="3"/>
  <c r="F23" i="2" s="1"/>
  <c r="K132" i="3"/>
  <c r="R170" i="3"/>
  <c r="Q170" i="3" l="1"/>
  <c r="Q193" i="3"/>
  <c r="R194" i="3" s="1"/>
  <c r="F28" i="2"/>
  <c r="K193" i="3"/>
  <c r="K197" i="3" s="1"/>
  <c r="K204" i="3" s="1"/>
  <c r="C23" i="4"/>
  <c r="C18" i="4"/>
  <c r="C19" i="4"/>
  <c r="C21" i="4"/>
  <c r="U75" i="3"/>
  <c r="F18" i="2" s="1"/>
  <c r="F24" i="2" s="1"/>
  <c r="G39" i="2"/>
  <c r="D39" i="2"/>
  <c r="E39" i="2"/>
  <c r="C39" i="2"/>
  <c r="H19" i="2"/>
  <c r="H28" i="2"/>
  <c r="C29" i="4"/>
  <c r="H20" i="2"/>
  <c r="C20" i="4"/>
  <c r="H22" i="2"/>
  <c r="C22" i="4"/>
  <c r="H18" i="2"/>
  <c r="H17" i="2"/>
  <c r="C17" i="4"/>
  <c r="D30" i="2"/>
  <c r="C30" i="2"/>
  <c r="G30" i="2"/>
  <c r="E30" i="2"/>
  <c r="H21" i="2"/>
  <c r="H23" i="2"/>
  <c r="K170" i="3"/>
  <c r="L23" i="3" l="1"/>
  <c r="K134" i="3"/>
  <c r="K136" i="3" s="1"/>
  <c r="L22" i="3"/>
  <c r="L191" i="3"/>
  <c r="L190" i="3"/>
  <c r="S194" i="3"/>
  <c r="F30" i="2"/>
  <c r="O170" i="3"/>
  <c r="U193" i="3"/>
  <c r="V194" i="3" s="1"/>
  <c r="O193" i="3"/>
  <c r="U170" i="3"/>
  <c r="F39" i="2"/>
  <c r="C24" i="4"/>
  <c r="C39" i="4" s="1"/>
  <c r="H24" i="2"/>
  <c r="H39" i="2" l="1"/>
  <c r="C52" i="2" s="1"/>
  <c r="H30" i="2"/>
  <c r="C53" i="2" s="1"/>
  <c r="C54" i="2" l="1"/>
  <c r="C51" i="2"/>
  <c r="H43" i="2"/>
  <c r="H4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Thérien, Marie-France (MTL)</author>
  </authors>
  <commentList>
    <comment ref="B43" authorId="0" shapeId="0" xr:uid="{00000000-0006-0000-0200-000001000000}">
      <text>
        <r>
          <rPr>
            <sz val="9"/>
            <color indexed="81"/>
            <rFont val="Tahoma"/>
            <family val="2"/>
          </rPr>
          <t xml:space="preserve">The CMF payment schedule is: 80% upon full execution and receipt of the agreement between the applicant and the CMF and 20% upon receipt and approval of closing documentation for the project. However, at its sole discretion, the CMF may set different percentages on a case-by-case basis
</t>
        </r>
      </text>
    </comment>
  </commentList>
</comments>
</file>

<file path=xl/sharedStrings.xml><?xml version="1.0" encoding="utf-8"?>
<sst xmlns="http://schemas.openxmlformats.org/spreadsheetml/2006/main" count="799" uniqueCount="370">
  <si>
    <t>Summary</t>
  </si>
  <si>
    <t>PROJECT TITLE :</t>
  </si>
  <si>
    <t>APPLICANT :</t>
  </si>
  <si>
    <t>INTERNATIONAL</t>
  </si>
  <si>
    <t>SECTION / ACCOUNT</t>
  </si>
  <si>
    <t>CATEGORY</t>
  </si>
  <si>
    <t>COST ALLOCATION</t>
  </si>
  <si>
    <t>COST ORIGIN</t>
  </si>
  <si>
    <t>TOTAL</t>
  </si>
  <si>
    <t>Internal</t>
  </si>
  <si>
    <t>Related</t>
  </si>
  <si>
    <t>External</t>
  </si>
  <si>
    <t>Canadian</t>
  </si>
  <si>
    <t>Non-Canadian</t>
  </si>
  <si>
    <t>01</t>
  </si>
  <si>
    <t>02</t>
  </si>
  <si>
    <t>03</t>
  </si>
  <si>
    <t>TOTAL A - PRODUCER</t>
  </si>
  <si>
    <t>04</t>
  </si>
  <si>
    <t>05</t>
  </si>
  <si>
    <t>06</t>
  </si>
  <si>
    <t>07</t>
  </si>
  <si>
    <t>08</t>
  </si>
  <si>
    <t>09</t>
  </si>
  <si>
    <t>10</t>
  </si>
  <si>
    <t>TOTAL B - TEAM LABOUR EXPENSES</t>
  </si>
  <si>
    <t>11</t>
  </si>
  <si>
    <t>12</t>
  </si>
  <si>
    <t>TOTAL C - EQUIPMENT AND MATERIALS</t>
  </si>
  <si>
    <t>SUB-TOTAL B + C</t>
  </si>
  <si>
    <t>15</t>
  </si>
  <si>
    <t>TOTAL  E  -  ADMINISTRATION</t>
  </si>
  <si>
    <t>ADDITIONAL BUDGET SECTIONS</t>
  </si>
  <si>
    <t>F</t>
  </si>
  <si>
    <t>G</t>
  </si>
  <si>
    <t>TOTAL (PROTOTYPING COSTS)</t>
  </si>
  <si>
    <t>H</t>
  </si>
  <si>
    <t>GRAND TOTAL CANADA :</t>
  </si>
  <si>
    <t>GRAND TOTAL :</t>
  </si>
  <si>
    <t>BUDGET DATE :</t>
  </si>
  <si>
    <t>BUDGET PREPARED BY :</t>
  </si>
  <si>
    <t>SIGNATURE :</t>
  </si>
  <si>
    <t>Detail</t>
  </si>
  <si>
    <t>Country #1</t>
  </si>
  <si>
    <t>Company #1</t>
  </si>
  <si>
    <t>Exchange Rate #1:</t>
  </si>
  <si>
    <t>-</t>
  </si>
  <si>
    <t>Country #2</t>
  </si>
  <si>
    <t>Company #2</t>
  </si>
  <si>
    <t>Exchange Rate #2</t>
  </si>
  <si>
    <t>SECTION A - PRODUCER</t>
  </si>
  <si>
    <t>PRODUCER</t>
  </si>
  <si>
    <t>ACC.</t>
  </si>
  <si>
    <t>NAME and DETAILS  /  DESCRIPTION</t>
  </si>
  <si>
    <t>Cost</t>
  </si>
  <si>
    <t>Costs in Canadian dollars, rounded off, per country</t>
  </si>
  <si>
    <t>Cost Allocation - Canada Only</t>
  </si>
  <si>
    <t>Cost Origin - Canada Only</t>
  </si>
  <si>
    <t>(specify role and responsibility)</t>
  </si>
  <si>
    <t>Allocation</t>
  </si>
  <si>
    <t>Origin</t>
  </si>
  <si>
    <t xml:space="preserve">Total </t>
  </si>
  <si>
    <t>01.05</t>
  </si>
  <si>
    <t xml:space="preserve">  TOTAL PRODUCER</t>
  </si>
  <si>
    <t>RIGHTS ACQUISITION</t>
  </si>
  <si>
    <t>NAME and DETAILS</t>
  </si>
  <si>
    <t>Rights cannot be paid to the applicant, co-applicant, parent company or to a related person.</t>
  </si>
  <si>
    <t>02.05</t>
  </si>
  <si>
    <t>STORY RIGHTS (including option agreements)</t>
  </si>
  <si>
    <t>02.10</t>
  </si>
  <si>
    <t>IMAGE RIGHTS</t>
  </si>
  <si>
    <t>02.15</t>
  </si>
  <si>
    <t>SOUND RIGHTS</t>
  </si>
  <si>
    <t>02.20</t>
  </si>
  <si>
    <t>LIBRARY FEES</t>
  </si>
  <si>
    <t>02.95</t>
  </si>
  <si>
    <t>OTHER RIGHTS (specify)</t>
  </si>
  <si>
    <t>TOTAL RIGHTS ACQUISITION</t>
  </si>
  <si>
    <t>PROJECT PROPOSAL PREPARATION</t>
  </si>
  <si>
    <t>DESCRIPTION</t>
  </si>
  <si>
    <t>03.10</t>
  </si>
  <si>
    <t>RESEARCHER / WRITER</t>
  </si>
  <si>
    <t>03.15</t>
  </si>
  <si>
    <t>CONSULTANT</t>
  </si>
  <si>
    <t>03.25</t>
  </si>
  <si>
    <t>MARKET RESEARCH / FOCUS GROUPS</t>
  </si>
  <si>
    <t>03.95</t>
  </si>
  <si>
    <t>OTHER (specify)</t>
  </si>
  <si>
    <t>SECTION B -  TEAM LABOUR EXPENSES</t>
  </si>
  <si>
    <t>KEY ROLES</t>
  </si>
  <si>
    <t>NAME</t>
  </si>
  <si>
    <t>QUANTITY</t>
  </si>
  <si>
    <t>DURATION</t>
  </si>
  <si>
    <t>RATE</t>
  </si>
  <si>
    <t>Cost Allocation</t>
  </si>
  <si>
    <t>Cost Origin</t>
  </si>
  <si>
    <t>Unit</t>
  </si>
  <si>
    <t>($ COST per UNIT)</t>
  </si>
  <si>
    <t>04.05</t>
  </si>
  <si>
    <t>PROJECT MANAGER OR PROJECT LEADER (non shareholder only)</t>
  </si>
  <si>
    <t>Wks</t>
  </si>
  <si>
    <t>04.10</t>
  </si>
  <si>
    <t>SYSTEM ARCHITECT</t>
  </si>
  <si>
    <t>04.15</t>
  </si>
  <si>
    <t>TECHNICAL DIRECTOR</t>
  </si>
  <si>
    <t>04.20</t>
  </si>
  <si>
    <t>ART DIRECTOR</t>
  </si>
  <si>
    <t>04.25</t>
  </si>
  <si>
    <t>ANIMATION DIRECTOR</t>
  </si>
  <si>
    <t>04.30</t>
  </si>
  <si>
    <t>INTERACTIVE DIRECTOR</t>
  </si>
  <si>
    <t>04.35</t>
  </si>
  <si>
    <t>CREATIVE DIRECTOR</t>
  </si>
  <si>
    <t>04.95</t>
  </si>
  <si>
    <t>TOTAL KEY ROLES</t>
  </si>
  <si>
    <t>DESIGN LABOUR</t>
  </si>
  <si>
    <t>05.10</t>
  </si>
  <si>
    <t>05.15</t>
  </si>
  <si>
    <t>GRAPHIC DESIGNER</t>
  </si>
  <si>
    <t>05.20</t>
  </si>
  <si>
    <t>GRAPHIC ARTIST - 2D</t>
  </si>
  <si>
    <t>05.25</t>
  </si>
  <si>
    <t>GRAPHIC ARTIST - 3D</t>
  </si>
  <si>
    <t>05.30</t>
  </si>
  <si>
    <t>COMPUTER ANIMATION ARTIST</t>
  </si>
  <si>
    <t>05.35</t>
  </si>
  <si>
    <t>STORYBOARD ARTIST</t>
  </si>
  <si>
    <t>05.40</t>
  </si>
  <si>
    <t>ILLUSTRATOR</t>
  </si>
  <si>
    <t>05.45</t>
  </si>
  <si>
    <t>ASSISTANT DESIGNER</t>
  </si>
  <si>
    <t>05.95</t>
  </si>
  <si>
    <t>TOTAL DESIGN LABOUR</t>
  </si>
  <si>
    <t>PROGRAMMING LABOUR</t>
  </si>
  <si>
    <t>06.05</t>
  </si>
  <si>
    <t>SENIOR PROGRAMMER</t>
  </si>
  <si>
    <t>06.10</t>
  </si>
  <si>
    <t>USEABILITY ARCHITECT</t>
  </si>
  <si>
    <t>06.15</t>
  </si>
  <si>
    <t>PROGRAMMING LABOUR (specify)</t>
  </si>
  <si>
    <t>06.20</t>
  </si>
  <si>
    <t xml:space="preserve">SYSTEM INTEGRATOR </t>
  </si>
  <si>
    <t>06.25</t>
  </si>
  <si>
    <t>TESTING LABOUR</t>
  </si>
  <si>
    <t>06.95</t>
  </si>
  <si>
    <t>TOTAL PROGRAMMING LABOUR</t>
  </si>
  <si>
    <t>AUDIO / VIDEO LABOUR</t>
  </si>
  <si>
    <t>07.05</t>
  </si>
  <si>
    <t>DIRECTOR</t>
  </si>
  <si>
    <t>07.10</t>
  </si>
  <si>
    <t>CAMERA</t>
  </si>
  <si>
    <t>07.15</t>
  </si>
  <si>
    <t>LIGHTING / GRIP LABOUR</t>
  </si>
  <si>
    <t>07.25</t>
  </si>
  <si>
    <t>AUDIO</t>
  </si>
  <si>
    <t>07.30</t>
  </si>
  <si>
    <t>ADDTIONNAL LABOUR (specify)</t>
  </si>
  <si>
    <t>07.35</t>
  </si>
  <si>
    <t>COORDINATOR</t>
  </si>
  <si>
    <t>07.70</t>
  </si>
  <si>
    <t>EDITOR</t>
  </si>
  <si>
    <t>07.95</t>
  </si>
  <si>
    <t>TOTAL AUDIO / VIDEO LABOUR</t>
  </si>
  <si>
    <t>TALENT</t>
  </si>
  <si>
    <t>08.05</t>
  </si>
  <si>
    <t>PERFORMERS / ACTRESSES / ACTORS (specify)</t>
  </si>
  <si>
    <t>08.10</t>
  </si>
  <si>
    <t>VOICE-OVER PERFORMERS (NARRATORS)</t>
  </si>
  <si>
    <t>08.95</t>
  </si>
  <si>
    <t>TOTAL TALENT</t>
  </si>
  <si>
    <t>ADMINISTRATION LABOUR</t>
  </si>
  <si>
    <t>09.10</t>
  </si>
  <si>
    <t>ACCOUNTANT / BOOKEEPER - for the project only</t>
  </si>
  <si>
    <t>09.95</t>
  </si>
  <si>
    <t>TOTAL ADMINISTRATION LABOUR</t>
  </si>
  <si>
    <r>
      <t>OTHER</t>
    </r>
    <r>
      <rPr>
        <b/>
        <sz val="10"/>
        <rFont val="Arial"/>
        <family val="2"/>
      </rPr>
      <t xml:space="preserve"> LABOUR</t>
    </r>
  </si>
  <si>
    <t>10.05</t>
  </si>
  <si>
    <t>10.10</t>
  </si>
  <si>
    <t>RESEARCHER</t>
  </si>
  <si>
    <t>10.15</t>
  </si>
  <si>
    <t>WRITER</t>
  </si>
  <si>
    <t>10.20</t>
  </si>
  <si>
    <t>CONTENT SPECIALIST</t>
  </si>
  <si>
    <t>10.25</t>
  </si>
  <si>
    <t>INTERFACE SPECIALIST</t>
  </si>
  <si>
    <t>10.40</t>
  </si>
  <si>
    <t>VERSIONING / TRANSLATION</t>
  </si>
  <si>
    <t>10.50</t>
  </si>
  <si>
    <t>10.57</t>
  </si>
  <si>
    <t>10.80</t>
  </si>
  <si>
    <t>10.95</t>
  </si>
  <si>
    <t>TOTAL OTHER LABOUR</t>
  </si>
  <si>
    <t>SECTION C - EQUIPMENT AND MATERIALS</t>
  </si>
  <si>
    <t>EQUIPMENT AND MATERIALS</t>
  </si>
  <si>
    <t>(provide detailed description of equipment and materials)</t>
  </si>
  <si>
    <t>11.05</t>
  </si>
  <si>
    <t>COMPUTER WORKSTATIONS (specify)</t>
  </si>
  <si>
    <t>11.10</t>
  </si>
  <si>
    <t>DIGITIZATION EQUIPMENT</t>
  </si>
  <si>
    <t>11.15</t>
  </si>
  <si>
    <t>ADDTL. EQUIPMENT (specify)</t>
  </si>
  <si>
    <t>11.20</t>
  </si>
  <si>
    <t>ADDTL. DATA STORAGE DEVICES</t>
  </si>
  <si>
    <t>11.50</t>
  </si>
  <si>
    <t>SOFTWARE LICENCES (specify)</t>
  </si>
  <si>
    <t>11.75</t>
  </si>
  <si>
    <t>STAGING SERVER (for installation)</t>
  </si>
  <si>
    <t>11.90</t>
  </si>
  <si>
    <t>ADDTL. SUPPLIES and MATERIALS</t>
  </si>
  <si>
    <t>11.95</t>
  </si>
  <si>
    <t>TOTAL EQUIPMENT AND MATERIALS</t>
  </si>
  <si>
    <t xml:space="preserve">AUDIO / VIDEO EQUIPMENT AND MATERIALS </t>
  </si>
  <si>
    <t>12.05</t>
  </si>
  <si>
    <t>ART DEPARTMENT RENTALS and SUPPLIES</t>
  </si>
  <si>
    <t>12.10</t>
  </si>
  <si>
    <t>CAMERA EQUIPMENT RENTAL</t>
  </si>
  <si>
    <t>12.15</t>
  </si>
  <si>
    <t>LIGHTING / GRIP EQUIPMENT RENTAL</t>
  </si>
  <si>
    <t>12.20</t>
  </si>
  <si>
    <t>AUDIO EQUIPMENT RENTAL</t>
  </si>
  <si>
    <t>12.30</t>
  </si>
  <si>
    <t>SOUND EFFECTS</t>
  </si>
  <si>
    <t>12.35</t>
  </si>
  <si>
    <t>STOCK FOOTAGE-AUDIO/ MUSIC (transfers)</t>
  </si>
  <si>
    <t>12.40</t>
  </si>
  <si>
    <t>STOCK FOOTAGE-PICTURE (transfers)</t>
  </si>
  <si>
    <t>12.50</t>
  </si>
  <si>
    <t xml:space="preserve">OFFLINE EDIT </t>
  </si>
  <si>
    <t>12.55</t>
  </si>
  <si>
    <t>ONLINE EDIT</t>
  </si>
  <si>
    <t>12.60</t>
  </si>
  <si>
    <t>AUDIO RE-RECORDING and MIX</t>
  </si>
  <si>
    <t>12.90</t>
  </si>
  <si>
    <t>12.95</t>
  </si>
  <si>
    <t xml:space="preserve">  TOTAL AUDIO / VIDEO EQUIPMENT AND MATERIALS</t>
  </si>
  <si>
    <t>SUB-TOTAL SECTIONS B+C</t>
  </si>
  <si>
    <t>SECTION E - ADMINISTRATION</t>
  </si>
  <si>
    <t>ADMINISTRATION</t>
  </si>
  <si>
    <t>Costs in this section must be project specific; the company's everyday expenses should be indicated in the CORPORATE OVERHEAD section (line F).</t>
  </si>
  <si>
    <t>(provide detailed explanation)</t>
  </si>
  <si>
    <t>15.40</t>
  </si>
  <si>
    <t>INSURANCE</t>
  </si>
  <si>
    <t>Consult CMF's Business Policies for the insurance requirements</t>
  </si>
  <si>
    <t>15.50</t>
  </si>
  <si>
    <t>LEGAL</t>
  </si>
  <si>
    <t>15.55</t>
  </si>
  <si>
    <t>Consult CMF's Business Policies for the accounting and reporting requirements</t>
  </si>
  <si>
    <t>15.60</t>
  </si>
  <si>
    <t>BANK SERVICE FEES</t>
  </si>
  <si>
    <t>15.65</t>
  </si>
  <si>
    <t>INTERIM FINANCING</t>
  </si>
  <si>
    <t>15.95</t>
  </si>
  <si>
    <t>TOTAL ADMINISTRATION</t>
  </si>
  <si>
    <t>CORPORATE OVERHEAD</t>
  </si>
  <si>
    <t>Cannot exceed 10% of budget sections B+C</t>
  </si>
  <si>
    <t>CONTINGENCY</t>
  </si>
  <si>
    <t>TOTAL CANADIAN (PROTOTYPING COSTS) :</t>
  </si>
  <si>
    <t>PRIOR CONCEPTUALIZATION COSTS (if financed by the CMF) :</t>
  </si>
  <si>
    <t xml:space="preserve">  GRAND TOTAL CANADIAN :</t>
  </si>
  <si>
    <t>Note: 75% of expenses must be of Canadian origin.</t>
  </si>
  <si>
    <t>Hrs</t>
  </si>
  <si>
    <t>Days</t>
  </si>
  <si>
    <t>Mths</t>
  </si>
  <si>
    <t>Flat</t>
  </si>
  <si>
    <t>Section / Account</t>
  </si>
  <si>
    <t>Category</t>
  </si>
  <si>
    <t>Prototyping Budget</t>
  </si>
  <si>
    <t>From:</t>
  </si>
  <si>
    <t>To:</t>
  </si>
  <si>
    <t>OUTFLOWS - CANADIAN BUDGET ONLY</t>
  </si>
  <si>
    <t>SECTION A</t>
  </si>
  <si>
    <t>TOTAL "A" - ABOVE THE LINE COSTS</t>
  </si>
  <si>
    <t>SECTION B</t>
  </si>
  <si>
    <t>AUDIO/VIDEO LABOUR</t>
  </si>
  <si>
    <t>OTHER LABOUR</t>
  </si>
  <si>
    <t>TOTAL "B" - LABOUR EXPENSES</t>
  </si>
  <si>
    <t>SECTION C</t>
  </si>
  <si>
    <t>EQUIPMENT / MATERIALS</t>
  </si>
  <si>
    <t>AUDIO / VIDEO EQUIPMENT / MATERIALS</t>
  </si>
  <si>
    <t>TOTAL "C" - EQUIPMENT AND MATERIALS</t>
  </si>
  <si>
    <t>SECTION E</t>
  </si>
  <si>
    <t>TOTAL "E" -  ADMINISTRATION</t>
  </si>
  <si>
    <t>PROJECTED CASH INFLOWS - CANADIAN BUDGET ONLY</t>
  </si>
  <si>
    <t>CMF Advance</t>
  </si>
  <si>
    <t>Applicant Investment</t>
  </si>
  <si>
    <t>Deferrals (shareholders only)</t>
  </si>
  <si>
    <t>Distributor</t>
  </si>
  <si>
    <t>Federal Tax Credit</t>
  </si>
  <si>
    <t>Provincial Tax Credit</t>
  </si>
  <si>
    <t>Other Funding</t>
  </si>
  <si>
    <t>TOTAL CASH INFLOWS</t>
  </si>
  <si>
    <t>NET PROJECTED MONTHLY CASH POSITIONS</t>
  </si>
  <si>
    <t>CUMULATIVE CASH POSITION</t>
  </si>
  <si>
    <t>Cash Flow</t>
  </si>
  <si>
    <t>Instructions</t>
  </si>
  <si>
    <t>•</t>
  </si>
  <si>
    <t>Start by filling in the "Detail" tab. Information entered in this tab will be automatically distributed to other tabs.</t>
  </si>
  <si>
    <t xml:space="preserve">Although locked, this tab allows you to add a name, a signature and a date. </t>
  </si>
  <si>
    <t>The "Cash Flow" tab allows you to add period columns (months) if the project lasts longer than one year, including the last CMF payment.</t>
  </si>
  <si>
    <r>
      <t xml:space="preserve">Pay attention to the messages that may appear in </t>
    </r>
    <r>
      <rPr>
        <b/>
        <sz val="10"/>
        <color rgb="FFFF0000"/>
        <rFont val="Arial"/>
        <family val="2"/>
      </rPr>
      <t>red</t>
    </r>
    <r>
      <rPr>
        <sz val="10"/>
        <rFont val="Arial"/>
        <family val="2"/>
      </rPr>
      <t>.</t>
    </r>
  </si>
  <si>
    <t>If the project is an International Co-Production:</t>
  </si>
  <si>
    <t>Please enter the amount of each foreign co-producer's expenses in Canadian currency in the appropriate cells.</t>
  </si>
  <si>
    <t>INTERNATIONAL CO-PRODUCTION</t>
  </si>
  <si>
    <t>CO-PRODUCER 1 :</t>
  </si>
  <si>
    <t>CO-PRODUCER 2 :</t>
  </si>
  <si>
    <t>CO-PRODUCTION</t>
  </si>
  <si>
    <t>Please submit the contract with each foreign co-producer separately. Please ensure each contract includes a budget and that the exchange rate is indicated.</t>
  </si>
  <si>
    <t>Co-Producer #1</t>
  </si>
  <si>
    <t>Co-Producer #2</t>
  </si>
  <si>
    <t xml:space="preserve">The "Summary" tab is locked. This tab will be automatically filled as per the information entered in the "Detail" tab. </t>
  </si>
  <si>
    <r>
      <rPr>
        <b/>
        <sz val="8"/>
        <rFont val="Arial"/>
        <family val="2"/>
      </rPr>
      <t xml:space="preserve">Select Duration Basis : </t>
    </r>
    <r>
      <rPr>
        <sz val="8"/>
        <rFont val="Arial"/>
        <family val="2"/>
      </rPr>
      <t>hrs, days, wks, mths</t>
    </r>
  </si>
  <si>
    <t>All costs must be before applicable taxes. Enter whole numbers only.</t>
  </si>
  <si>
    <t>Sections below are automatically filled according to the data entered in the budget.</t>
  </si>
  <si>
    <t>An internal transaction or with a related party must be shown at actual cost, which is the true amount that will be paid to the person or business, without a profit margin nor applicable taxes. Supporting documents, timesheets and T4s may be required at the end of the project if it is selected for funding.</t>
  </si>
  <si>
    <t>If the person indicated at account 04.05 is a shareholder of the applicant, co-applicant or parent company, her or his salary as Project Manager or Project Leader must be moved above, at account 01.05.</t>
  </si>
  <si>
    <t>Cannot exceed 10% of the total of Sections B + C if the person at account 01.05 is a shareholder of the applicant, co-applicant or parent company.</t>
  </si>
  <si>
    <t>Please consider the environment before printing.</t>
  </si>
  <si>
    <t>For every tab where a signature is required: do not write the name of the producer. Make sure to add a real signature or an electronic signature.</t>
  </si>
  <si>
    <t xml:space="preserve">Deferrals are accepted for shareholders only. </t>
  </si>
  <si>
    <t>In the International Co-Production section of the "Detail" tab, please enter the name of each foreign co-producer, their country and the respective exchange rate.</t>
  </si>
  <si>
    <t xml:space="preserve">Submit the budget in excel format. The "Summary" page must be dated and signed.  </t>
  </si>
  <si>
    <t>Please do not delete or hide lines or columns in any tab.</t>
  </si>
  <si>
    <t>Internal and related salaries must be hourly, daily, weekly or monthly based, and not flat.</t>
  </si>
  <si>
    <t>Please do not write anything in this column nor delete it.</t>
  </si>
  <si>
    <t>Interactive Digital Media</t>
  </si>
  <si>
    <t>* Make sure that the totals of the sub-sections in which lines have been added include the amounts of the new lines added.</t>
  </si>
  <si>
    <t>INTERACTIVE OR GAME DESIGNER (DESIGNER)</t>
  </si>
  <si>
    <t>DEVOTED TIME</t>
  </si>
  <si>
    <t>% of the duration devoted to the project</t>
  </si>
  <si>
    <t>APPLICATION PREPARATION</t>
  </si>
  <si>
    <t>Equipment and software must be calculated on a prorata basis for use during the project only AND amortized on a staight-line or declining balance basis. You may add lines to specify each software licence and usage.</t>
  </si>
  <si>
    <t>TOTAL APPLICATION PREPARATION</t>
  </si>
  <si>
    <t>(name and responsibility)</t>
  </si>
  <si>
    <t>You may add lines if more than one person holds the same role. See instructions.</t>
  </si>
  <si>
    <t xml:space="preserve">Expenses must be real and verifiable, and incurred prior the application submission. </t>
  </si>
  <si>
    <t>AUDIT - Engagement review or audit</t>
  </si>
  <si>
    <t>Cost allocation: Internal, Related or External?  Refer to Appendix B - Business policies for more details.</t>
  </si>
  <si>
    <t>Internal:</t>
  </si>
  <si>
    <t>A cost that will be paid to an employee (on the payroll) or directly to the applicant company.</t>
  </si>
  <si>
    <t>Related:</t>
  </si>
  <si>
    <t>A cost that will be paid to a company related to the applicant company such as a parent company or a cost that will be paid to</t>
  </si>
  <si>
    <t xml:space="preserve">a person related to the applicant company or to a shareholder in a way that this person would have the ability to exercise, directly or </t>
  </si>
  <si>
    <t>indirectly, control, joint control or significant influence over the other.</t>
  </si>
  <si>
    <t>External:</t>
  </si>
  <si>
    <t>A cost that will be paid to a person that is not on the payroll (freelancer) or  to a company that is not related to the applicant company.</t>
  </si>
  <si>
    <t>Types of ineligible financing sources include, but are not limited to: lines of credit or loans, sweat equity, free or volunteer labor, services, and future revenues.</t>
  </si>
  <si>
    <t>Notes on the financial structure and cash flow:</t>
  </si>
  <si>
    <t>By signing this document, I certify that the internal and related expenses correspond to the actual cost or the exchange value of the goods listed. No profit margin is added to the expected costs.  No taxes were added.</t>
  </si>
  <si>
    <t xml:space="preserve">Prior completing the budget and submitting your application, you should be familar with the IDM Core Guidelines, the Guidelines specific to this program, the Business Policies (Appendix B) and other application documents available on the CMF website. </t>
  </si>
  <si>
    <t>Please do not write anything in the L column. It contains formulas that generate messages to help you complete the budget.</t>
  </si>
  <si>
    <t>If you are unable to sign the "Summary" page in Excel format, please submit the signed and dated "Summary" page in PDF format, in addition to submitting the entire budget in Excel format (.xlsx).</t>
  </si>
  <si>
    <t>INTERNATIONAL CO-PRODUCTION SECTION.  Columns M to O are dedicated to international co-productions.  Enter costs of each foreign co-producer in Canadian currency.</t>
  </si>
  <si>
    <t>This budget contains formulas. If you need to add lines, be sure to copy and paste an entire line to a new line to retain all the formulas in columns A to V.</t>
  </si>
  <si>
    <t xml:space="preserve">For the budget, only anticipated expenses incurred and/or paid by the applicant are eligible. At final costs, only actual, verifiable expenses incurred and/or paid by the applicant are eligible. </t>
  </si>
  <si>
    <t>Total of marketing expenses :</t>
  </si>
  <si>
    <t>B+C sub-total before marketing expenses :</t>
  </si>
  <si>
    <t>Marketing expenses percentage :</t>
  </si>
  <si>
    <t>MARKETING, AUDIENCE ENGAGEMENT AND COMMUNITY-BUILDING</t>
  </si>
  <si>
    <t>The expenses indicated below must total a minimum of 10% and a maximum of 25% of the B+C sub-total calculated before these expenses. These expenses cannot be reduced in the end. In addition, 50% of these expenses must be of Canadian origin.</t>
  </si>
  <si>
    <t>Copy an entire colum to a new column to keep all formulas. Make sure the totals include the amounts of the new added column.</t>
  </si>
  <si>
    <t>Expenses are authorized only for the duration of the prototyping period.</t>
  </si>
  <si>
    <t>WEBMASTER / COMMUNITY MANAGER</t>
  </si>
  <si>
    <t>MARKETING SPECIALIST- Sales and promotion development plans</t>
  </si>
  <si>
    <t>FOCUS GROUP - Tests and playtests</t>
  </si>
  <si>
    <t>Prototyping Budget 2026-2027</t>
  </si>
  <si>
    <t>Key personnel positions are identified in green below. Please ensure that the names and roles of the individuals identified in these positions are identical in the online application form on Dialogue.</t>
  </si>
  <si>
    <t>© 2017-2026 Telefilm Canada</t>
  </si>
  <si>
    <r>
      <t>Devoted time:</t>
    </r>
    <r>
      <rPr>
        <b/>
        <sz val="10"/>
        <color rgb="FFFF0000"/>
        <rFont val="Arial"/>
        <family val="2"/>
      </rPr>
      <t xml:space="preserve"> </t>
    </r>
    <r>
      <rPr>
        <sz val="10"/>
        <rFont val="Arial"/>
        <family val="2"/>
      </rPr>
      <t>under “Rate”, please enter the full rate of the selected duration basis. Then indicate the percentage of that duration devoted to the project.</t>
    </r>
  </si>
  <si>
    <r>
      <t>Marketing expenses:</t>
    </r>
    <r>
      <rPr>
        <sz val="10"/>
        <color rgb="FFFF0000"/>
        <rFont val="Arial"/>
        <family val="2"/>
      </rPr>
      <t xml:space="preserve"> </t>
    </r>
    <r>
      <rPr>
        <sz val="10"/>
        <rFont val="Arial"/>
        <family val="2"/>
      </rPr>
      <t>marketing, audience engagement and community-building expenses must total a minimum of 10% and a maximum of 25% of the B+C sub-total calculated before these expenses. These expenses are authorized only for the duration of the prototyping period and cannot be reduced at final cost. In addition, 50% of these expenses must be of Canadian origin.</t>
    </r>
  </si>
  <si>
    <r>
      <rPr>
        <b/>
        <sz val="10"/>
        <color rgb="FFFF0000"/>
        <rFont val="Arial"/>
        <family val="2"/>
      </rPr>
      <t>New in 26-27:</t>
    </r>
    <r>
      <rPr>
        <b/>
        <sz val="10"/>
        <rFont val="Arial"/>
        <family val="2"/>
      </rPr>
      <t xml:space="preserve"> </t>
    </r>
    <r>
      <rPr>
        <sz val="10"/>
        <rFont val="Arial"/>
        <family val="2"/>
      </rPr>
      <t>costs related to the design, construction or exhibition of immersive/experiential projects are eligible for testing purposes so long as these costs account for no more than 20% of Eligible Costs and that the production of digital content remains the primary component of the budget. Applicants must identify these expenses clearly in their budget and must retain ownership of the results produced from these costs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</si>
</sst>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0\ &quot;$&quot;_);\(#,##0\ &quot;$&quot;\)"/>
    <numFmt numFmtId="44" formatCode="_ * #,##0.00_)\ &quot;$&quot;_ ;_ * \(#,##0.00\)\ &quot;$&quot;_ ;_ * &quot;-&quot;??_)\ &quot;$&quot;_ ;_ @_ "/>
    <numFmt numFmtId="164" formatCode="[$$-1009]#,##0"/>
    <numFmt numFmtId="165" formatCode="&quot;$&quot;#,##0"/>
    <numFmt numFmtId="166" formatCode="#,##0\ [$$-C0C]"/>
    <numFmt numFmtId="167" formatCode="#,##0\ &quot;$&quot;"/>
    <numFmt numFmtId="168" formatCode="0.0%"/>
  </numFmts>
  <fonts count="38" x14ac:knownFonts="1">
    <font>
      <sz val="12"/>
      <name val="Arial"/>
    </font>
    <font>
      <b/>
      <sz val="12"/>
      <name val="Arial"/>
      <family val="2"/>
    </font>
    <font>
      <sz val="10"/>
      <name val="Arial"/>
      <family val="2"/>
    </font>
    <font>
      <sz val="9"/>
      <name val="Arial"/>
      <family val="2"/>
    </font>
    <font>
      <b/>
      <sz val="10"/>
      <name val="Arial"/>
      <family val="2"/>
    </font>
    <font>
      <b/>
      <sz val="9"/>
      <name val="Arial"/>
      <family val="2"/>
    </font>
    <font>
      <sz val="12"/>
      <color indexed="9"/>
      <name val="Arial"/>
      <family val="2"/>
    </font>
    <font>
      <sz val="12"/>
      <color indexed="8"/>
      <name val="Arial"/>
      <family val="2"/>
    </font>
    <font>
      <b/>
      <sz val="12"/>
      <color indexed="8"/>
      <name val="Arial"/>
      <family val="2"/>
    </font>
    <font>
      <sz val="10"/>
      <color indexed="9"/>
      <name val="Arial"/>
      <family val="2"/>
    </font>
    <font>
      <sz val="12"/>
      <name val="Arial"/>
      <family val="2"/>
    </font>
    <font>
      <b/>
      <sz val="13"/>
      <name val="Arial"/>
      <family val="2"/>
    </font>
    <font>
      <sz val="8"/>
      <name val="Arial"/>
      <family val="2"/>
    </font>
    <font>
      <b/>
      <sz val="9"/>
      <color indexed="10"/>
      <name val="Arial"/>
      <family val="2"/>
    </font>
    <font>
      <b/>
      <sz val="10"/>
      <color indexed="10"/>
      <name val="Arial"/>
      <family val="2"/>
    </font>
    <font>
      <b/>
      <sz val="11"/>
      <name val="Arial"/>
      <family val="2"/>
    </font>
    <font>
      <sz val="11"/>
      <name val="Arial"/>
      <family val="2"/>
    </font>
    <font>
      <sz val="10"/>
      <color theme="1"/>
      <name val="Arial"/>
      <family val="2"/>
    </font>
    <font>
      <b/>
      <sz val="10"/>
      <color rgb="FFFF0000"/>
      <name val="Arial"/>
      <family val="2"/>
    </font>
    <font>
      <sz val="12"/>
      <name val="Arial"/>
      <family val="2"/>
    </font>
    <font>
      <b/>
      <sz val="11"/>
      <color theme="1"/>
      <name val="Calibri"/>
      <family val="2"/>
      <scheme val="minor"/>
    </font>
    <font>
      <sz val="9"/>
      <color theme="1"/>
      <name val="Arial"/>
      <family val="2"/>
    </font>
    <font>
      <b/>
      <sz val="9"/>
      <color theme="1"/>
      <name val="Arial"/>
      <family val="2"/>
    </font>
    <font>
      <sz val="9"/>
      <color indexed="81"/>
      <name val="Tahoma"/>
      <family val="2"/>
    </font>
    <font>
      <i/>
      <sz val="10"/>
      <name val="Arial"/>
      <family val="2"/>
    </font>
    <font>
      <b/>
      <i/>
      <sz val="10"/>
      <name val="Arial"/>
      <family val="2"/>
    </font>
    <font>
      <sz val="12"/>
      <color rgb="FFFF2C79"/>
      <name val="Arial"/>
      <family val="2"/>
    </font>
    <font>
      <b/>
      <sz val="11"/>
      <color rgb="FFFF2C79"/>
      <name val="Arial"/>
      <family val="2"/>
    </font>
    <font>
      <sz val="11"/>
      <color rgb="FFFF2C79"/>
      <name val="Arial"/>
      <family val="2"/>
    </font>
    <font>
      <i/>
      <sz val="12"/>
      <name val="Arial"/>
      <family val="2"/>
    </font>
    <font>
      <b/>
      <sz val="8"/>
      <name val="Arial"/>
      <family val="2"/>
    </font>
    <font>
      <sz val="10"/>
      <color rgb="FF4C4C4C"/>
      <name val="Arial"/>
      <family val="2"/>
    </font>
    <font>
      <b/>
      <sz val="10"/>
      <color theme="1"/>
      <name val="Arial"/>
      <family val="2"/>
    </font>
    <font>
      <b/>
      <sz val="12"/>
      <color indexed="10"/>
      <name val="Arial"/>
      <family val="2"/>
    </font>
    <font>
      <b/>
      <sz val="10"/>
      <color rgb="FF00B050"/>
      <name val="Arial"/>
      <family val="2"/>
    </font>
    <font>
      <sz val="11"/>
      <name val="Calibri"/>
      <family val="2"/>
      <scheme val="minor"/>
    </font>
    <font>
      <sz val="12"/>
      <name val="Arial"/>
      <family val="2"/>
    </font>
    <font>
      <sz val="10"/>
      <color rgb="FFFF0000"/>
      <name val="Arial"/>
      <family val="2"/>
    </font>
  </fonts>
  <fills count="18">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9"/>
        <bgColor indexed="8"/>
      </patternFill>
    </fill>
    <fill>
      <patternFill patternType="solid">
        <fgColor indexed="65"/>
        <bgColor indexed="8"/>
      </patternFill>
    </fill>
    <fill>
      <patternFill patternType="solid">
        <fgColor indexed="65"/>
        <bgColor indexed="26"/>
      </patternFill>
    </fill>
    <fill>
      <patternFill patternType="solid">
        <fgColor rgb="FFFFFF00"/>
        <bgColor indexed="64"/>
      </patternFill>
    </fill>
    <fill>
      <patternFill patternType="solid">
        <fgColor rgb="FFFF2C79"/>
        <bgColor indexed="64"/>
      </patternFill>
    </fill>
    <fill>
      <patternFill patternType="solid">
        <fgColor rgb="FFD5FF18"/>
        <bgColor indexed="64"/>
      </patternFill>
    </fill>
    <fill>
      <patternFill patternType="solid">
        <fgColor rgb="FFF7D1E1"/>
        <bgColor indexed="64"/>
      </patternFill>
    </fill>
    <fill>
      <patternFill patternType="solid">
        <fgColor theme="0" tint="-0.14999847407452621"/>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14999847407452621"/>
        <bgColor indexed="8"/>
      </patternFill>
    </fill>
    <fill>
      <patternFill patternType="solid">
        <fgColor rgb="FFA7FFFB"/>
        <bgColor indexed="64"/>
      </patternFill>
    </fill>
    <fill>
      <patternFill patternType="solid">
        <fgColor rgb="FFA7FFFB"/>
        <bgColor indexed="8"/>
      </patternFill>
    </fill>
    <fill>
      <patternFill patternType="solid">
        <fgColor theme="9" tint="0.59999389629810485"/>
        <bgColor indexed="64"/>
      </patternFill>
    </fill>
  </fills>
  <borders count="72">
    <border>
      <left/>
      <right/>
      <top/>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ck">
        <color indexed="8"/>
      </left>
      <right/>
      <top style="thick">
        <color indexed="8"/>
      </top>
      <bottom style="thick">
        <color indexed="8"/>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bottom style="thin">
        <color rgb="FF000000"/>
      </bottom>
      <diagonal/>
    </border>
    <border>
      <left style="thin">
        <color rgb="FF000000"/>
      </left>
      <right/>
      <top/>
      <bottom/>
      <diagonal/>
    </border>
    <border>
      <left style="thin">
        <color rgb="FF000000"/>
      </left>
      <right/>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dashed">
        <color indexed="64"/>
      </left>
      <right style="thin">
        <color indexed="64"/>
      </right>
      <top style="thin">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thin">
        <color indexed="64"/>
      </left>
      <right style="dashed">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style="medium">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medium">
        <color indexed="64"/>
      </right>
      <top style="thin">
        <color indexed="64"/>
      </top>
      <bottom style="medium">
        <color indexed="64"/>
      </bottom>
      <diagonal/>
    </border>
    <border>
      <left style="thin">
        <color rgb="FF000000"/>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s>
  <cellStyleXfs count="4">
    <xf numFmtId="0" fontId="0" fillId="0" borderId="0"/>
    <xf numFmtId="44" fontId="19" fillId="0" borderId="0" applyFont="0" applyFill="0" applyBorder="0" applyAlignment="0" applyProtection="0"/>
    <xf numFmtId="0" fontId="2" fillId="0" borderId="0"/>
    <xf numFmtId="9" fontId="36" fillId="0" borderId="0" applyFont="0" applyFill="0" applyBorder="0" applyAlignment="0" applyProtection="0"/>
  </cellStyleXfs>
  <cellXfs count="448">
    <xf numFmtId="0" fontId="0" fillId="0" borderId="0" xfId="0"/>
    <xf numFmtId="0" fontId="1" fillId="0" borderId="0" xfId="0" applyFont="1"/>
    <xf numFmtId="0" fontId="2" fillId="2" borderId="0" xfId="0" applyFont="1" applyFill="1"/>
    <xf numFmtId="0" fontId="2" fillId="0" borderId="0" xfId="0" applyFont="1"/>
    <xf numFmtId="0" fontId="4" fillId="0" borderId="0" xfId="0" applyFont="1"/>
    <xf numFmtId="0" fontId="5" fillId="0" borderId="0" xfId="0" applyFont="1"/>
    <xf numFmtId="0" fontId="3" fillId="0" borderId="0" xfId="0" applyFont="1"/>
    <xf numFmtId="49" fontId="0" fillId="0" borderId="0" xfId="0" applyNumberFormat="1"/>
    <xf numFmtId="0" fontId="7" fillId="0" borderId="1" xfId="0" applyFont="1" applyBorder="1"/>
    <xf numFmtId="0" fontId="2" fillId="2" borderId="0" xfId="0" applyFont="1" applyFill="1" applyAlignment="1">
      <alignment vertical="center"/>
    </xf>
    <xf numFmtId="0" fontId="4" fillId="2" borderId="0" xfId="0" applyFont="1" applyFill="1"/>
    <xf numFmtId="0" fontId="2" fillId="0" borderId="0" xfId="0" applyFont="1" applyAlignment="1">
      <alignment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2" fillId="3" borderId="0" xfId="0" applyFont="1" applyFill="1" applyAlignment="1">
      <alignment vertical="center"/>
    </xf>
    <xf numFmtId="0" fontId="2" fillId="4" borderId="0" xfId="0" applyFont="1" applyFill="1" applyAlignment="1">
      <alignment horizontal="center" vertical="center"/>
    </xf>
    <xf numFmtId="37" fontId="4" fillId="2" borderId="0" xfId="0" applyNumberFormat="1" applyFont="1" applyFill="1" applyAlignment="1">
      <alignment vertical="center"/>
    </xf>
    <xf numFmtId="37" fontId="4" fillId="4" borderId="0" xfId="0" applyNumberFormat="1" applyFont="1" applyFill="1" applyAlignment="1">
      <alignment vertical="center"/>
    </xf>
    <xf numFmtId="49" fontId="2" fillId="0" borderId="0" xfId="0" applyNumberFormat="1" applyFont="1"/>
    <xf numFmtId="0" fontId="2" fillId="0" borderId="0" xfId="0" applyFont="1" applyAlignment="1">
      <alignment horizontal="center"/>
    </xf>
    <xf numFmtId="0" fontId="9" fillId="0" borderId="2" xfId="0" applyFont="1" applyBorder="1"/>
    <xf numFmtId="165" fontId="2" fillId="5" borderId="0" xfId="0" applyNumberFormat="1" applyFont="1" applyFill="1" applyAlignment="1">
      <alignment horizontal="right" vertical="center"/>
    </xf>
    <xf numFmtId="0" fontId="8" fillId="0" borderId="3" xfId="0" applyFont="1" applyBorder="1" applyAlignment="1">
      <alignment horizontal="left" vertical="center"/>
    </xf>
    <xf numFmtId="0" fontId="10" fillId="0" borderId="0" xfId="0" applyFont="1"/>
    <xf numFmtId="0" fontId="2" fillId="2" borderId="4" xfId="0" applyFont="1" applyFill="1" applyBorder="1" applyAlignment="1">
      <alignment vertical="center"/>
    </xf>
    <xf numFmtId="0" fontId="2" fillId="0" borderId="5"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4" fillId="0" borderId="5" xfId="0" applyFont="1" applyBorder="1"/>
    <xf numFmtId="49" fontId="4" fillId="0" borderId="5" xfId="0" applyNumberFormat="1" applyFont="1" applyBorder="1" applyAlignment="1">
      <alignment horizontal="center"/>
    </xf>
    <xf numFmtId="49" fontId="2" fillId="0" borderId="0" xfId="0" applyNumberFormat="1" applyFont="1" applyAlignment="1">
      <alignment horizontal="center"/>
    </xf>
    <xf numFmtId="3" fontId="2" fillId="2" borderId="5" xfId="0" applyNumberFormat="1" applyFont="1" applyFill="1" applyBorder="1" applyAlignment="1">
      <alignment horizontal="center" vertical="center"/>
    </xf>
    <xf numFmtId="3" fontId="2" fillId="5" borderId="5" xfId="0" applyNumberFormat="1" applyFont="1" applyFill="1" applyBorder="1" applyAlignment="1">
      <alignment horizontal="right" vertical="center"/>
    </xf>
    <xf numFmtId="0" fontId="3" fillId="2" borderId="5" xfId="0" applyFont="1" applyFill="1" applyBorder="1" applyAlignment="1">
      <alignment horizontal="center" vertical="center"/>
    </xf>
    <xf numFmtId="0" fontId="2" fillId="0" borderId="9" xfId="0" applyFont="1" applyBorder="1" applyAlignment="1">
      <alignment vertical="center"/>
    </xf>
    <xf numFmtId="165" fontId="4" fillId="5" borderId="5" xfId="0" applyNumberFormat="1" applyFont="1" applyFill="1" applyBorder="1" applyAlignment="1">
      <alignment horizontal="right" vertical="center"/>
    </xf>
    <xf numFmtId="0" fontId="11" fillId="0" borderId="5" xfId="0" applyFont="1" applyBorder="1" applyAlignment="1">
      <alignment horizontal="center" vertical="center"/>
    </xf>
    <xf numFmtId="49" fontId="2" fillId="0" borderId="5" xfId="0" applyNumberFormat="1"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vertical="center"/>
    </xf>
    <xf numFmtId="0" fontId="4" fillId="0" borderId="7" xfId="0" applyFont="1" applyBorder="1" applyAlignment="1">
      <alignment vertical="center"/>
    </xf>
    <xf numFmtId="0" fontId="4" fillId="0" borderId="4" xfId="0" applyFont="1" applyBorder="1" applyAlignment="1">
      <alignment vertical="center"/>
    </xf>
    <xf numFmtId="0" fontId="4" fillId="2" borderId="4" xfId="0" applyFont="1" applyFill="1" applyBorder="1" applyAlignment="1">
      <alignment vertical="center"/>
    </xf>
    <xf numFmtId="0" fontId="4" fillId="2" borderId="8" xfId="0" applyFont="1" applyFill="1" applyBorder="1" applyAlignment="1">
      <alignment vertical="center"/>
    </xf>
    <xf numFmtId="0" fontId="4" fillId="0" borderId="8" xfId="0" applyFont="1" applyBorder="1" applyAlignment="1">
      <alignment vertical="center"/>
    </xf>
    <xf numFmtId="0" fontId="12" fillId="2" borderId="5" xfId="0" applyFont="1" applyFill="1" applyBorder="1" applyAlignment="1">
      <alignment horizontal="center" vertical="center"/>
    </xf>
    <xf numFmtId="0" fontId="12" fillId="0" borderId="0" xfId="0" applyFont="1"/>
    <xf numFmtId="3" fontId="2" fillId="5" borderId="8" xfId="0" applyNumberFormat="1" applyFont="1" applyFill="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vertical="center"/>
    </xf>
    <xf numFmtId="165" fontId="4" fillId="5" borderId="14" xfId="0" applyNumberFormat="1" applyFont="1" applyFill="1" applyBorder="1" applyAlignment="1">
      <alignment horizontal="right" vertical="center"/>
    </xf>
    <xf numFmtId="0" fontId="6" fillId="0" borderId="15" xfId="0" applyFont="1" applyBorder="1" applyAlignment="1">
      <alignment vertical="center"/>
    </xf>
    <xf numFmtId="0" fontId="9" fillId="0" borderId="16" xfId="0" applyFont="1" applyBorder="1"/>
    <xf numFmtId="0" fontId="1" fillId="0" borderId="0" xfId="0" applyFont="1" applyAlignment="1">
      <alignment horizontal="right" vertical="center"/>
    </xf>
    <xf numFmtId="165" fontId="1" fillId="0" borderId="0" xfId="0" applyNumberFormat="1" applyFont="1" applyAlignment="1">
      <alignment horizontal="right" vertical="center"/>
    </xf>
    <xf numFmtId="0" fontId="2" fillId="0" borderId="6" xfId="0" applyFont="1" applyBorder="1" applyAlignment="1">
      <alignment horizontal="center" vertical="center"/>
    </xf>
    <xf numFmtId="0" fontId="4" fillId="6" borderId="0" xfId="0" applyFont="1" applyFill="1" applyAlignment="1">
      <alignment horizontal="center" vertical="center"/>
    </xf>
    <xf numFmtId="165" fontId="5" fillId="0" borderId="5" xfId="0" applyNumberFormat="1" applyFont="1" applyBorder="1" applyAlignment="1">
      <alignment horizontal="right" vertical="center"/>
    </xf>
    <xf numFmtId="0" fontId="13" fillId="0" borderId="0" xfId="0" applyFont="1"/>
    <xf numFmtId="0" fontId="13" fillId="0" borderId="0" xfId="0" applyFont="1" applyAlignment="1">
      <alignment horizontal="center"/>
    </xf>
    <xf numFmtId="0" fontId="4" fillId="2" borderId="5" xfId="0" applyFont="1" applyFill="1" applyBorder="1" applyAlignment="1">
      <alignment horizontal="center" vertical="center"/>
    </xf>
    <xf numFmtId="0" fontId="2" fillId="0" borderId="8" xfId="0" applyFont="1" applyBorder="1" applyAlignment="1">
      <alignment horizontal="center" vertical="center" wrapText="1"/>
    </xf>
    <xf numFmtId="0" fontId="2" fillId="0" borderId="7" xfId="0" applyFont="1" applyBorder="1" applyAlignment="1">
      <alignment vertical="center"/>
    </xf>
    <xf numFmtId="0" fontId="2" fillId="0" borderId="5" xfId="0" applyFont="1" applyBorder="1"/>
    <xf numFmtId="3" fontId="2" fillId="0" borderId="0" xfId="0" applyNumberFormat="1" applyFont="1"/>
    <xf numFmtId="3" fontId="4" fillId="0" borderId="19" xfId="0" applyNumberFormat="1" applyFont="1" applyBorder="1" applyAlignment="1">
      <alignment horizontal="center"/>
    </xf>
    <xf numFmtId="3" fontId="4" fillId="0" borderId="20" xfId="0" applyNumberFormat="1" applyFont="1" applyBorder="1" applyAlignment="1">
      <alignment horizontal="center"/>
    </xf>
    <xf numFmtId="3" fontId="4" fillId="0" borderId="21" xfId="0" applyNumberFormat="1" applyFont="1" applyBorder="1" applyAlignment="1">
      <alignment horizontal="center"/>
    </xf>
    <xf numFmtId="3" fontId="2" fillId="0" borderId="19" xfId="0" applyNumberFormat="1" applyFont="1" applyBorder="1"/>
    <xf numFmtId="3" fontId="2" fillId="0" borderId="20" xfId="0" applyNumberFormat="1" applyFont="1" applyBorder="1"/>
    <xf numFmtId="3" fontId="2" fillId="0" borderId="21" xfId="0" applyNumberFormat="1" applyFont="1" applyBorder="1"/>
    <xf numFmtId="3" fontId="4" fillId="0" borderId="19" xfId="0" applyNumberFormat="1" applyFont="1" applyBorder="1"/>
    <xf numFmtId="3" fontId="4" fillId="0" borderId="20" xfId="0" applyNumberFormat="1" applyFont="1" applyBorder="1"/>
    <xf numFmtId="3" fontId="4" fillId="0" borderId="21" xfId="0" applyNumberFormat="1" applyFont="1" applyBorder="1"/>
    <xf numFmtId="0" fontId="13" fillId="0" borderId="0" xfId="0" applyFont="1" applyAlignment="1">
      <alignment horizontal="left" indent="1"/>
    </xf>
    <xf numFmtId="3" fontId="4" fillId="0" borderId="22" xfId="0" applyNumberFormat="1" applyFont="1" applyBorder="1" applyAlignment="1">
      <alignment horizontal="center"/>
    </xf>
    <xf numFmtId="3" fontId="2" fillId="0" borderId="22" xfId="0" applyNumberFormat="1" applyFont="1" applyBorder="1"/>
    <xf numFmtId="3" fontId="4" fillId="0" borderId="22" xfId="0" applyNumberFormat="1" applyFont="1" applyBorder="1"/>
    <xf numFmtId="0" fontId="14" fillId="0" borderId="0" xfId="0" applyFont="1"/>
    <xf numFmtId="0" fontId="4" fillId="0" borderId="9" xfId="0" applyFont="1" applyBorder="1" applyAlignment="1">
      <alignment horizontal="center" vertical="center"/>
    </xf>
    <xf numFmtId="49" fontId="15" fillId="0" borderId="5" xfId="0" applyNumberFormat="1" applyFont="1" applyBorder="1" applyAlignment="1">
      <alignment horizontal="center"/>
    </xf>
    <xf numFmtId="166" fontId="2" fillId="5" borderId="8" xfId="0" applyNumberFormat="1" applyFont="1" applyFill="1" applyBorder="1" applyAlignment="1">
      <alignment horizontal="right" vertical="center"/>
    </xf>
    <xf numFmtId="0" fontId="1" fillId="0" borderId="4" xfId="0" applyFont="1" applyBorder="1" applyAlignment="1">
      <alignment horizontal="right" vertical="center"/>
    </xf>
    <xf numFmtId="0" fontId="1" fillId="0" borderId="8" xfId="0" applyFont="1" applyBorder="1" applyAlignment="1">
      <alignment horizontal="right" vertical="center"/>
    </xf>
    <xf numFmtId="3" fontId="3" fillId="5" borderId="5" xfId="0" applyNumberFormat="1" applyFont="1" applyFill="1" applyBorder="1" applyAlignment="1">
      <alignment horizontal="center" vertical="center"/>
    </xf>
    <xf numFmtId="0" fontId="18" fillId="0" borderId="0" xfId="0" applyFont="1"/>
    <xf numFmtId="165" fontId="1" fillId="5" borderId="5" xfId="0" applyNumberFormat="1" applyFont="1" applyFill="1" applyBorder="1" applyAlignment="1">
      <alignment horizontal="right" vertical="center"/>
    </xf>
    <xf numFmtId="0" fontId="3" fillId="0" borderId="5" xfId="2" applyFont="1" applyBorder="1" applyAlignment="1" applyProtection="1">
      <alignment vertical="top" wrapText="1"/>
      <protection locked="0"/>
    </xf>
    <xf numFmtId="0" fontId="0" fillId="0" borderId="5" xfId="0" applyBorder="1"/>
    <xf numFmtId="1" fontId="17" fillId="0" borderId="5" xfId="0" quotePrefix="1" applyNumberFormat="1" applyFont="1" applyBorder="1" applyAlignment="1">
      <alignment horizontal="center"/>
    </xf>
    <xf numFmtId="0" fontId="21" fillId="0" borderId="5" xfId="0" applyFont="1" applyBorder="1"/>
    <xf numFmtId="5" fontId="17" fillId="0" borderId="5" xfId="1" applyNumberFormat="1" applyFont="1" applyBorder="1"/>
    <xf numFmtId="0" fontId="17" fillId="0" borderId="5" xfId="0" quotePrefix="1" applyFont="1" applyBorder="1" applyAlignment="1">
      <alignment horizontal="center"/>
    </xf>
    <xf numFmtId="0" fontId="17" fillId="0" borderId="5" xfId="0" applyFont="1" applyBorder="1" applyAlignment="1">
      <alignment horizontal="center"/>
    </xf>
    <xf numFmtId="0" fontId="22" fillId="0" borderId="5" xfId="0" applyFont="1" applyBorder="1"/>
    <xf numFmtId="0" fontId="17" fillId="0" borderId="5" xfId="0" applyFont="1" applyBorder="1"/>
    <xf numFmtId="167" fontId="17" fillId="0" borderId="5" xfId="0" applyNumberFormat="1" applyFont="1" applyBorder="1"/>
    <xf numFmtId="0" fontId="3" fillId="0" borderId="5" xfId="2" applyFont="1" applyBorder="1" applyAlignment="1">
      <alignment vertical="top" wrapText="1"/>
    </xf>
    <xf numFmtId="3" fontId="2" fillId="0" borderId="25" xfId="0" applyNumberFormat="1" applyFont="1" applyBorder="1"/>
    <xf numFmtId="3" fontId="2" fillId="0" borderId="26" xfId="0" applyNumberFormat="1" applyFont="1" applyBorder="1"/>
    <xf numFmtId="3" fontId="2" fillId="0" borderId="27" xfId="0" applyNumberFormat="1" applyFont="1" applyBorder="1"/>
    <xf numFmtId="3" fontId="4" fillId="0" borderId="8" xfId="0" applyNumberFormat="1" applyFont="1" applyBorder="1"/>
    <xf numFmtId="3" fontId="2" fillId="0" borderId="4" xfId="0" applyNumberFormat="1" applyFont="1" applyBorder="1"/>
    <xf numFmtId="3" fontId="4" fillId="0" borderId="4" xfId="0" applyNumberFormat="1" applyFont="1" applyBorder="1"/>
    <xf numFmtId="0" fontId="4" fillId="0" borderId="0" xfId="0" applyFont="1" applyAlignment="1">
      <alignment horizontal="center" vertical="center"/>
    </xf>
    <xf numFmtId="0" fontId="2" fillId="0" borderId="0" xfId="0" applyFont="1" applyAlignment="1">
      <alignment horizontal="center" vertical="center" wrapText="1"/>
    </xf>
    <xf numFmtId="166" fontId="2" fillId="5" borderId="0" xfId="0" applyNumberFormat="1" applyFont="1" applyFill="1" applyAlignment="1">
      <alignment horizontal="right" vertical="center"/>
    </xf>
    <xf numFmtId="3" fontId="3" fillId="5" borderId="0" xfId="0" applyNumberFormat="1" applyFont="1" applyFill="1" applyAlignment="1">
      <alignment horizontal="center" vertical="center"/>
    </xf>
    <xf numFmtId="164" fontId="4" fillId="0" borderId="0" xfId="0" applyNumberFormat="1" applyFont="1"/>
    <xf numFmtId="164" fontId="4" fillId="0" borderId="5" xfId="0" applyNumberFormat="1" applyFont="1" applyBorder="1"/>
    <xf numFmtId="164" fontId="24" fillId="0" borderId="5" xfId="0" applyNumberFormat="1" applyFont="1" applyBorder="1"/>
    <xf numFmtId="0" fontId="0" fillId="8" borderId="0" xfId="0" applyFill="1"/>
    <xf numFmtId="0" fontId="2" fillId="9" borderId="0" xfId="0" applyFont="1" applyFill="1"/>
    <xf numFmtId="0" fontId="2" fillId="9" borderId="5" xfId="0" applyFont="1" applyFill="1" applyBorder="1"/>
    <xf numFmtId="3" fontId="5" fillId="2" borderId="5" xfId="0" applyNumberFormat="1" applyFont="1" applyFill="1" applyBorder="1" applyAlignment="1">
      <alignment horizontal="center" vertical="center"/>
    </xf>
    <xf numFmtId="3" fontId="5" fillId="5" borderId="5" xfId="0" applyNumberFormat="1" applyFont="1" applyFill="1" applyBorder="1" applyAlignment="1">
      <alignment horizontal="center" vertical="center"/>
    </xf>
    <xf numFmtId="0" fontId="8" fillId="0" borderId="11" xfId="0" applyFont="1" applyBorder="1" applyAlignment="1">
      <alignment horizontal="left" vertical="center"/>
    </xf>
    <xf numFmtId="0" fontId="12" fillId="5" borderId="7" xfId="0" applyFont="1" applyFill="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horizontal="left" vertical="center"/>
    </xf>
    <xf numFmtId="0" fontId="5" fillId="0" borderId="5" xfId="2" applyFont="1" applyBorder="1" applyAlignment="1">
      <alignment vertical="top" wrapText="1"/>
    </xf>
    <xf numFmtId="0" fontId="2" fillId="9" borderId="29" xfId="0" applyFont="1" applyFill="1" applyBorder="1"/>
    <xf numFmtId="0" fontId="2" fillId="9" borderId="30" xfId="0" applyFont="1" applyFill="1" applyBorder="1"/>
    <xf numFmtId="0" fontId="2" fillId="9" borderId="31" xfId="0" applyFont="1" applyFill="1" applyBorder="1"/>
    <xf numFmtId="0" fontId="26" fillId="0" borderId="0" xfId="0" applyFont="1" applyAlignment="1">
      <alignment horizontal="center"/>
    </xf>
    <xf numFmtId="0" fontId="27" fillId="0" borderId="0" xfId="0" applyFont="1" applyAlignment="1">
      <alignment horizontal="center"/>
    </xf>
    <xf numFmtId="0" fontId="28" fillId="0" borderId="0" xfId="0" applyFont="1" applyAlignment="1">
      <alignment horizontal="center"/>
    </xf>
    <xf numFmtId="49" fontId="4" fillId="0" borderId="0" xfId="0" applyNumberFormat="1" applyFont="1" applyAlignment="1">
      <alignment horizontal="right"/>
    </xf>
    <xf numFmtId="0" fontId="1" fillId="0" borderId="0" xfId="0" applyFont="1" applyAlignment="1">
      <alignment horizontal="right"/>
    </xf>
    <xf numFmtId="0" fontId="20" fillId="0" borderId="5" xfId="0" applyFont="1" applyBorder="1" applyAlignment="1">
      <alignment vertical="center"/>
    </xf>
    <xf numFmtId="0" fontId="5" fillId="0" borderId="5" xfId="2" applyFont="1" applyBorder="1" applyAlignment="1">
      <alignment vertical="center" wrapText="1"/>
    </xf>
    <xf numFmtId="0" fontId="0" fillId="0" borderId="5" xfId="0" applyBorder="1" applyAlignment="1">
      <alignment vertical="center"/>
    </xf>
    <xf numFmtId="0" fontId="0" fillId="0" borderId="0" xfId="0" applyAlignment="1">
      <alignment vertical="center"/>
    </xf>
    <xf numFmtId="0" fontId="17" fillId="0" borderId="5" xfId="0" applyFont="1" applyBorder="1" applyAlignment="1">
      <alignment vertical="center"/>
    </xf>
    <xf numFmtId="0" fontId="12" fillId="0" borderId="38" xfId="0" applyFont="1" applyBorder="1" applyAlignment="1">
      <alignment horizontal="center" vertical="center" wrapText="1"/>
    </xf>
    <xf numFmtId="0" fontId="5" fillId="0" borderId="5" xfId="0" applyFont="1" applyBorder="1" applyAlignment="1">
      <alignment horizontal="center" vertical="center"/>
    </xf>
    <xf numFmtId="166" fontId="3" fillId="11" borderId="23" xfId="0" applyNumberFormat="1" applyFont="1" applyFill="1" applyBorder="1" applyAlignment="1">
      <alignment horizontal="right" indent="1"/>
    </xf>
    <xf numFmtId="166" fontId="3" fillId="11" borderId="5" xfId="0" applyNumberFormat="1" applyFont="1" applyFill="1" applyBorder="1" applyAlignment="1">
      <alignment horizontal="right" indent="1"/>
    </xf>
    <xf numFmtId="166" fontId="5" fillId="0" borderId="0" xfId="0" applyNumberFormat="1" applyFont="1" applyAlignment="1">
      <alignment horizontal="right" indent="1"/>
    </xf>
    <xf numFmtId="164" fontId="5" fillId="0" borderId="37" xfId="0" applyNumberFormat="1" applyFont="1" applyBorder="1" applyAlignment="1">
      <alignment horizontal="right" indent="1"/>
    </xf>
    <xf numFmtId="164" fontId="5" fillId="0" borderId="42" xfId="0" applyNumberFormat="1" applyFont="1" applyBorder="1" applyAlignment="1">
      <alignment horizontal="right" indent="1"/>
    </xf>
    <xf numFmtId="164" fontId="4" fillId="0" borderId="11" xfId="0" applyNumberFormat="1" applyFont="1" applyBorder="1" applyAlignment="1">
      <alignment horizontal="right" indent="1"/>
    </xf>
    <xf numFmtId="164" fontId="4" fillId="0" borderId="47" xfId="0" applyNumberFormat="1" applyFont="1" applyBorder="1"/>
    <xf numFmtId="0" fontId="12" fillId="0" borderId="48" xfId="0" applyFont="1" applyBorder="1" applyAlignment="1">
      <alignment horizontal="center" vertical="center" wrapText="1"/>
    </xf>
    <xf numFmtId="164" fontId="2" fillId="0" borderId="50" xfId="0" applyNumberFormat="1" applyFont="1" applyBorder="1" applyAlignment="1">
      <alignment horizontal="right"/>
    </xf>
    <xf numFmtId="164" fontId="2" fillId="0" borderId="51" xfId="0" applyNumberFormat="1" applyFont="1" applyBorder="1" applyAlignment="1">
      <alignment horizontal="right"/>
    </xf>
    <xf numFmtId="164" fontId="4" fillId="0" borderId="51" xfId="0" applyNumberFormat="1" applyFont="1" applyBorder="1"/>
    <xf numFmtId="164" fontId="4" fillId="0" borderId="41" xfId="0" applyNumberFormat="1" applyFont="1" applyBorder="1"/>
    <xf numFmtId="164" fontId="2" fillId="0" borderId="51" xfId="0" applyNumberFormat="1" applyFont="1" applyBorder="1"/>
    <xf numFmtId="49" fontId="4" fillId="0" borderId="0" xfId="0" applyNumberFormat="1" applyFont="1" applyAlignment="1">
      <alignment horizontal="center" vertical="center"/>
    </xf>
    <xf numFmtId="166" fontId="4" fillId="0" borderId="0" xfId="0" applyNumberFormat="1" applyFont="1"/>
    <xf numFmtId="166" fontId="4" fillId="0" borderId="5" xfId="0" applyNumberFormat="1" applyFont="1" applyBorder="1"/>
    <xf numFmtId="49" fontId="25" fillId="0" borderId="5" xfId="0" applyNumberFormat="1" applyFont="1" applyBorder="1" applyAlignment="1">
      <alignment horizontal="center" vertical="center"/>
    </xf>
    <xf numFmtId="0" fontId="25" fillId="0" borderId="5" xfId="0" applyFont="1" applyBorder="1" applyAlignment="1">
      <alignment horizontal="center" vertical="center"/>
    </xf>
    <xf numFmtId="0" fontId="14" fillId="0" borderId="0" xfId="0" applyFont="1" applyAlignment="1">
      <alignment horizontal="left" indent="1"/>
    </xf>
    <xf numFmtId="166" fontId="2" fillId="0" borderId="0" xfId="0" applyNumberFormat="1" applyFont="1" applyAlignment="1">
      <alignment horizontal="right" vertical="center"/>
    </xf>
    <xf numFmtId="164" fontId="24" fillId="5" borderId="5" xfId="0" applyNumberFormat="1" applyFont="1" applyFill="1" applyBorder="1" applyAlignment="1">
      <alignment horizontal="right" vertical="center"/>
    </xf>
    <xf numFmtId="0" fontId="12" fillId="0" borderId="49" xfId="0" applyFont="1" applyBorder="1" applyAlignment="1">
      <alignment horizontal="center" vertical="center"/>
    </xf>
    <xf numFmtId="166" fontId="2" fillId="0" borderId="0" xfId="0" applyNumberFormat="1" applyFont="1" applyAlignment="1">
      <alignment horizontal="right"/>
    </xf>
    <xf numFmtId="166" fontId="2" fillId="10" borderId="5" xfId="0" applyNumberFormat="1" applyFont="1" applyFill="1" applyBorder="1"/>
    <xf numFmtId="3" fontId="2" fillId="0" borderId="52" xfId="0" applyNumberFormat="1" applyFont="1" applyBorder="1"/>
    <xf numFmtId="3" fontId="2" fillId="0" borderId="6" xfId="0" applyNumberFormat="1" applyFont="1" applyBorder="1"/>
    <xf numFmtId="164" fontId="4" fillId="0" borderId="53" xfId="0" applyNumberFormat="1" applyFont="1" applyBorder="1"/>
    <xf numFmtId="164" fontId="4" fillId="0" borderId="54" xfId="0" applyNumberFormat="1" applyFont="1" applyBorder="1"/>
    <xf numFmtId="164" fontId="4" fillId="0" borderId="55" xfId="0" applyNumberFormat="1" applyFont="1" applyBorder="1"/>
    <xf numFmtId="164" fontId="4" fillId="0" borderId="56" xfId="0" applyNumberFormat="1" applyFont="1" applyBorder="1"/>
    <xf numFmtId="164" fontId="2" fillId="0" borderId="57" xfId="0" applyNumberFormat="1" applyFont="1" applyBorder="1"/>
    <xf numFmtId="164" fontId="2" fillId="0" borderId="58" xfId="0" applyNumberFormat="1" applyFont="1" applyBorder="1"/>
    <xf numFmtId="164" fontId="4" fillId="10" borderId="47" xfId="0" applyNumberFormat="1" applyFont="1" applyFill="1" applyBorder="1"/>
    <xf numFmtId="0" fontId="4" fillId="0" borderId="35" xfId="0" applyFont="1" applyBorder="1" applyAlignment="1">
      <alignment horizontal="right" vertical="center"/>
    </xf>
    <xf numFmtId="14" fontId="2" fillId="0" borderId="36" xfId="0" applyNumberFormat="1" applyFont="1" applyBorder="1" applyAlignment="1" applyProtection="1">
      <alignment horizontal="left" vertical="center"/>
      <protection locked="0"/>
    </xf>
    <xf numFmtId="0" fontId="4" fillId="0" borderId="23" xfId="0" applyFont="1" applyBorder="1" applyAlignment="1">
      <alignment horizontal="right" vertical="center"/>
    </xf>
    <xf numFmtId="0" fontId="2" fillId="0" borderId="41" xfId="0" applyFont="1" applyBorder="1" applyAlignment="1" applyProtection="1">
      <alignment horizontal="left" vertical="center"/>
      <protection locked="0"/>
    </xf>
    <xf numFmtId="0" fontId="12" fillId="5" borderId="8" xfId="0" applyFont="1" applyFill="1" applyBorder="1" applyAlignment="1">
      <alignment horizontal="center" vertical="center" wrapText="1"/>
    </xf>
    <xf numFmtId="0" fontId="12" fillId="5" borderId="5" xfId="0" applyFont="1" applyFill="1" applyBorder="1" applyAlignment="1">
      <alignment horizontal="center" vertical="center"/>
    </xf>
    <xf numFmtId="0" fontId="12" fillId="0" borderId="9" xfId="0" applyFont="1" applyBorder="1" applyAlignment="1">
      <alignment horizontal="left" vertical="center" indent="1"/>
    </xf>
    <xf numFmtId="0" fontId="4" fillId="0" borderId="12" xfId="0" applyFont="1" applyBorder="1" applyAlignment="1">
      <alignment horizontal="left" indent="1"/>
    </xf>
    <xf numFmtId="3" fontId="2" fillId="5" borderId="5" xfId="0" applyNumberFormat="1" applyFont="1" applyFill="1" applyBorder="1" applyAlignment="1">
      <alignment horizontal="center" vertical="center"/>
    </xf>
    <xf numFmtId="49" fontId="4" fillId="0" borderId="35" xfId="0" applyNumberFormat="1" applyFont="1" applyBorder="1" applyAlignment="1">
      <alignment horizontal="center"/>
    </xf>
    <xf numFmtId="0" fontId="4" fillId="0" borderId="59" xfId="0" applyFont="1" applyBorder="1"/>
    <xf numFmtId="0" fontId="4" fillId="0" borderId="48" xfId="0" applyFont="1" applyBorder="1" applyAlignment="1">
      <alignment horizontal="center"/>
    </xf>
    <xf numFmtId="49" fontId="4" fillId="0" borderId="23" xfId="0" applyNumberFormat="1" applyFont="1" applyBorder="1" applyAlignment="1">
      <alignment horizontal="center"/>
    </xf>
    <xf numFmtId="0" fontId="4" fillId="0" borderId="51" xfId="0" applyFont="1" applyBorder="1" applyAlignment="1">
      <alignment horizontal="center"/>
    </xf>
    <xf numFmtId="49" fontId="2" fillId="0" borderId="23" xfId="0" applyNumberFormat="1" applyFont="1" applyBorder="1" applyAlignment="1">
      <alignment horizontal="center" vertical="center"/>
    </xf>
    <xf numFmtId="3" fontId="2" fillId="0" borderId="51" xfId="0" applyNumberFormat="1" applyFont="1" applyBorder="1"/>
    <xf numFmtId="3" fontId="4" fillId="0" borderId="51" xfId="0" applyNumberFormat="1" applyFont="1" applyBorder="1"/>
    <xf numFmtId="0" fontId="4" fillId="0" borderId="51" xfId="0" applyFont="1" applyBorder="1"/>
    <xf numFmtId="49" fontId="2" fillId="0" borderId="23" xfId="0" applyNumberFormat="1" applyFont="1" applyBorder="1" applyAlignment="1">
      <alignment horizontal="center"/>
    </xf>
    <xf numFmtId="0" fontId="2" fillId="0" borderId="51" xfId="0" applyFont="1" applyBorder="1"/>
    <xf numFmtId="49" fontId="4" fillId="0" borderId="23" xfId="0" applyNumberFormat="1" applyFont="1" applyBorder="1" applyAlignment="1">
      <alignment horizontal="center" vertical="center"/>
    </xf>
    <xf numFmtId="0" fontId="2" fillId="0" borderId="57" xfId="0" applyFont="1" applyBorder="1"/>
    <xf numFmtId="0" fontId="4" fillId="0" borderId="37" xfId="0" applyFont="1" applyBorder="1"/>
    <xf numFmtId="0" fontId="4" fillId="0" borderId="43" xfId="0" applyFont="1" applyBorder="1" applyAlignment="1">
      <alignment horizontal="left"/>
    </xf>
    <xf numFmtId="0" fontId="22" fillId="0" borderId="5" xfId="0" applyFont="1" applyBorder="1" applyAlignment="1">
      <alignment horizontal="center" vertical="center"/>
    </xf>
    <xf numFmtId="0" fontId="22" fillId="0" borderId="5" xfId="0" applyFont="1" applyBorder="1" applyAlignment="1">
      <alignment horizontal="center"/>
    </xf>
    <xf numFmtId="0" fontId="30" fillId="0" borderId="2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41"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42" xfId="0" applyFont="1" applyBorder="1" applyAlignment="1">
      <alignment horizontal="center" vertical="center" wrapText="1"/>
    </xf>
    <xf numFmtId="164" fontId="5" fillId="0" borderId="23" xfId="0" applyNumberFormat="1" applyFont="1" applyBorder="1" applyAlignment="1">
      <alignment horizontal="center" vertical="center"/>
    </xf>
    <xf numFmtId="0" fontId="5" fillId="0" borderId="41" xfId="0" applyFont="1" applyBorder="1" applyAlignment="1">
      <alignment horizontal="center" vertical="center"/>
    </xf>
    <xf numFmtId="164" fontId="3" fillId="0" borderId="41" xfId="0" applyNumberFormat="1" applyFont="1" applyBorder="1" applyAlignment="1">
      <alignment horizontal="right" indent="1"/>
    </xf>
    <xf numFmtId="166" fontId="3" fillId="11" borderId="41" xfId="0" applyNumberFormat="1" applyFont="1" applyFill="1" applyBorder="1" applyAlignment="1">
      <alignment horizontal="right" indent="1"/>
    </xf>
    <xf numFmtId="164" fontId="5" fillId="0" borderId="38" xfId="0" applyNumberFormat="1" applyFont="1" applyBorder="1" applyAlignment="1">
      <alignment horizontal="right" indent="1"/>
    </xf>
    <xf numFmtId="164" fontId="3" fillId="0" borderId="38" xfId="0" applyNumberFormat="1" applyFont="1" applyBorder="1" applyAlignment="1">
      <alignment horizontal="right" indent="1"/>
    </xf>
    <xf numFmtId="164" fontId="4" fillId="0" borderId="47" xfId="0" applyNumberFormat="1" applyFont="1" applyBorder="1" applyAlignment="1">
      <alignment horizontal="right" indent="1"/>
    </xf>
    <xf numFmtId="0" fontId="0" fillId="0" borderId="4" xfId="0" applyBorder="1" applyAlignment="1">
      <alignment horizontal="right"/>
    </xf>
    <xf numFmtId="0" fontId="2" fillId="0" borderId="0" xfId="0" applyFont="1" applyAlignment="1">
      <alignment horizontal="left" vertical="center"/>
    </xf>
    <xf numFmtId="0" fontId="2" fillId="0" borderId="58" xfId="0" applyFont="1" applyBorder="1" applyAlignment="1" applyProtection="1">
      <alignment horizontal="left" vertical="center"/>
      <protection locked="0"/>
    </xf>
    <xf numFmtId="0" fontId="4" fillId="0" borderId="62" xfId="0" applyFont="1" applyBorder="1" applyAlignment="1">
      <alignment horizontal="right" vertical="center"/>
    </xf>
    <xf numFmtId="0" fontId="4" fillId="0" borderId="32" xfId="0" applyFont="1" applyBorder="1" applyAlignment="1">
      <alignment horizontal="right" vertical="center"/>
    </xf>
    <xf numFmtId="0" fontId="2" fillId="0" borderId="63" xfId="0" applyFont="1" applyBorder="1" applyAlignment="1" applyProtection="1">
      <alignment vertical="center"/>
      <protection locked="0"/>
    </xf>
    <xf numFmtId="0" fontId="2" fillId="8" borderId="0" xfId="0" applyFont="1" applyFill="1" applyAlignment="1">
      <alignment horizontal="left"/>
    </xf>
    <xf numFmtId="0" fontId="3" fillId="8" borderId="0" xfId="0" applyFont="1" applyFill="1" applyAlignment="1">
      <alignment horizontal="left"/>
    </xf>
    <xf numFmtId="0" fontId="5" fillId="0" borderId="0" xfId="0" applyFont="1" applyAlignment="1">
      <alignment horizontal="right"/>
    </xf>
    <xf numFmtId="0" fontId="4" fillId="0" borderId="0" xfId="0" applyFont="1" applyAlignment="1">
      <alignment horizontal="right"/>
    </xf>
    <xf numFmtId="166" fontId="2" fillId="0" borderId="0" xfId="0" applyNumberFormat="1" applyFont="1"/>
    <xf numFmtId="0" fontId="2" fillId="0" borderId="11" xfId="0" applyFont="1" applyBorder="1" applyAlignment="1">
      <alignment horizontal="right"/>
    </xf>
    <xf numFmtId="0" fontId="4" fillId="0" borderId="16" xfId="0" applyFont="1" applyBorder="1" applyAlignment="1">
      <alignment horizontal="right"/>
    </xf>
    <xf numFmtId="0" fontId="2" fillId="0" borderId="0" xfId="0" applyFont="1" applyAlignment="1">
      <alignment horizontal="right"/>
    </xf>
    <xf numFmtId="0" fontId="0" fillId="0" borderId="7" xfId="0" applyBorder="1" applyAlignment="1">
      <alignment horizontal="right"/>
    </xf>
    <xf numFmtId="0" fontId="0" fillId="0" borderId="0" xfId="0" applyAlignment="1">
      <alignment horizontal="right"/>
    </xf>
    <xf numFmtId="0" fontId="4" fillId="0" borderId="5" xfId="0" applyFont="1" applyBorder="1" applyAlignment="1">
      <alignment horizontal="right"/>
    </xf>
    <xf numFmtId="0" fontId="2" fillId="0" borderId="18" xfId="0" applyFont="1" applyBorder="1" applyAlignment="1" applyProtection="1">
      <alignment horizontal="left"/>
      <protection locked="0"/>
    </xf>
    <xf numFmtId="0" fontId="2" fillId="0" borderId="4" xfId="0" applyFont="1" applyBorder="1" applyAlignment="1" applyProtection="1">
      <alignment horizontal="left"/>
      <protection locked="0"/>
    </xf>
    <xf numFmtId="0" fontId="2" fillId="0" borderId="18" xfId="0" applyFont="1" applyBorder="1" applyAlignment="1">
      <alignment horizontal="left"/>
    </xf>
    <xf numFmtId="0" fontId="2" fillId="0" borderId="4" xfId="0" applyFont="1" applyBorder="1" applyAlignment="1">
      <alignment horizontal="left"/>
    </xf>
    <xf numFmtId="0" fontId="2" fillId="0" borderId="5" xfId="0" applyFont="1" applyBorder="1" applyAlignment="1">
      <alignment horizontal="right"/>
    </xf>
    <xf numFmtId="0" fontId="2" fillId="0" borderId="5" xfId="0" applyFont="1" applyBorder="1" applyAlignment="1">
      <alignment horizontal="center"/>
    </xf>
    <xf numFmtId="167" fontId="32" fillId="0" borderId="5" xfId="0" applyNumberFormat="1" applyFont="1" applyBorder="1"/>
    <xf numFmtId="3" fontId="3" fillId="14" borderId="5" xfId="0" applyNumberFormat="1" applyFont="1" applyFill="1" applyBorder="1" applyAlignment="1">
      <alignment horizontal="center" vertical="center"/>
    </xf>
    <xf numFmtId="0" fontId="33" fillId="12" borderId="5" xfId="0" applyFont="1" applyFill="1" applyBorder="1" applyAlignment="1">
      <alignment horizontal="center" vertical="center"/>
    </xf>
    <xf numFmtId="164" fontId="4" fillId="0" borderId="5" xfId="0" applyNumberFormat="1" applyFont="1" applyBorder="1" applyAlignment="1">
      <alignment horizontal="right" vertical="center"/>
    </xf>
    <xf numFmtId="164" fontId="2" fillId="10" borderId="5" xfId="0" applyNumberFormat="1" applyFont="1" applyFill="1" applyBorder="1"/>
    <xf numFmtId="3" fontId="3" fillId="0" borderId="23" xfId="0" applyNumberFormat="1" applyFont="1" applyBorder="1" applyAlignment="1">
      <alignment horizontal="right" indent="1"/>
    </xf>
    <xf numFmtId="3" fontId="3" fillId="0" borderId="5" xfId="0" applyNumberFormat="1" applyFont="1" applyBorder="1" applyAlignment="1">
      <alignment horizontal="right" indent="1"/>
    </xf>
    <xf numFmtId="3" fontId="3" fillId="0" borderId="37" xfId="0" applyNumberFormat="1" applyFont="1" applyBorder="1" applyAlignment="1">
      <alignment horizontal="right" indent="1"/>
    </xf>
    <xf numFmtId="3" fontId="3" fillId="0" borderId="42" xfId="0" applyNumberFormat="1" applyFont="1" applyBorder="1" applyAlignment="1">
      <alignment horizontal="right" indent="1"/>
    </xf>
    <xf numFmtId="164" fontId="2" fillId="0" borderId="36" xfId="0" applyNumberFormat="1" applyFont="1" applyBorder="1"/>
    <xf numFmtId="164" fontId="4" fillId="0" borderId="47" xfId="0" applyNumberFormat="1" applyFont="1" applyBorder="1" applyAlignment="1">
      <alignment horizontal="right"/>
    </xf>
    <xf numFmtId="0" fontId="2" fillId="9" borderId="0" xfId="0" applyFont="1" applyFill="1" applyAlignment="1">
      <alignment horizontal="center"/>
    </xf>
    <xf numFmtId="0" fontId="4" fillId="0" borderId="28" xfId="0" applyFont="1" applyBorder="1" applyAlignment="1">
      <alignment horizontal="center" vertical="center"/>
    </xf>
    <xf numFmtId="0" fontId="2" fillId="9" borderId="9" xfId="0" applyFont="1" applyFill="1" applyBorder="1" applyAlignment="1">
      <alignment horizontal="center"/>
    </xf>
    <xf numFmtId="0" fontId="2" fillId="9" borderId="65" xfId="0" applyFont="1" applyFill="1" applyBorder="1"/>
    <xf numFmtId="0" fontId="2" fillId="0" borderId="24" xfId="0" applyFont="1" applyBorder="1" applyAlignment="1">
      <alignment horizontal="center" vertical="center" wrapText="1"/>
    </xf>
    <xf numFmtId="3" fontId="2" fillId="5" borderId="24" xfId="0" applyNumberFormat="1" applyFont="1" applyFill="1" applyBorder="1" applyAlignment="1">
      <alignment horizontal="right" vertical="center"/>
    </xf>
    <xf numFmtId="0" fontId="2" fillId="0" borderId="64" xfId="0" applyFont="1" applyBorder="1"/>
    <xf numFmtId="164" fontId="5" fillId="0" borderId="5" xfId="0" applyNumberFormat="1" applyFont="1" applyBorder="1" applyAlignment="1">
      <alignment horizontal="right" vertical="center"/>
    </xf>
    <xf numFmtId="164" fontId="5" fillId="0" borderId="66" xfId="0" applyNumberFormat="1" applyFont="1" applyBorder="1" applyAlignment="1">
      <alignment horizontal="right" indent="1"/>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33" xfId="0" applyBorder="1" applyAlignment="1">
      <alignment vertical="center" wrapText="1"/>
    </xf>
    <xf numFmtId="0" fontId="11" fillId="0" borderId="12" xfId="0" applyFont="1" applyBorder="1" applyAlignment="1">
      <alignment horizontal="center" vertical="center"/>
    </xf>
    <xf numFmtId="49" fontId="5" fillId="0" borderId="9" xfId="0" applyNumberFormat="1" applyFont="1" applyBorder="1" applyAlignment="1">
      <alignment horizontal="center" vertical="center"/>
    </xf>
    <xf numFmtId="0" fontId="34" fillId="0" borderId="0" xfId="0" applyFont="1"/>
    <xf numFmtId="0" fontId="2" fillId="9" borderId="5" xfId="0" applyFont="1" applyFill="1" applyBorder="1" applyAlignment="1">
      <alignment horizontal="center" vertical="center"/>
    </xf>
    <xf numFmtId="0" fontId="2" fillId="9" borderId="8" xfId="0" applyFont="1" applyFill="1" applyBorder="1" applyAlignment="1">
      <alignment vertical="center"/>
    </xf>
    <xf numFmtId="0" fontId="1" fillId="0" borderId="4" xfId="0" applyFont="1" applyBorder="1" applyAlignment="1">
      <alignment horizontal="left" vertical="center"/>
    </xf>
    <xf numFmtId="0" fontId="4" fillId="5" borderId="5" xfId="0" applyFont="1" applyFill="1" applyBorder="1" applyAlignment="1">
      <alignment horizontal="center" vertical="center"/>
    </xf>
    <xf numFmtId="0" fontId="3" fillId="2" borderId="9" xfId="0" applyFont="1" applyFill="1" applyBorder="1" applyAlignment="1">
      <alignment horizontal="center" vertical="center" wrapText="1"/>
    </xf>
    <xf numFmtId="9" fontId="2" fillId="2" borderId="8" xfId="0" applyNumberFormat="1" applyFont="1" applyFill="1" applyBorder="1" applyAlignment="1">
      <alignment horizontal="center" vertical="center"/>
    </xf>
    <xf numFmtId="49" fontId="12" fillId="0" borderId="0" xfId="0" applyNumberFormat="1" applyFont="1"/>
    <xf numFmtId="49" fontId="12" fillId="0" borderId="0" xfId="0" applyNumberFormat="1" applyFont="1" applyAlignment="1">
      <alignment horizontal="left"/>
    </xf>
    <xf numFmtId="164" fontId="5" fillId="11" borderId="23" xfId="0" applyNumberFormat="1" applyFont="1" applyFill="1" applyBorder="1" applyAlignment="1">
      <alignment horizontal="center" vertical="center"/>
    </xf>
    <xf numFmtId="0" fontId="5" fillId="11" borderId="5" xfId="0" applyFont="1" applyFill="1" applyBorder="1" applyAlignment="1">
      <alignment horizontal="center" vertical="center"/>
    </xf>
    <xf numFmtId="0" fontId="5" fillId="11" borderId="41" xfId="0" applyFont="1" applyFill="1" applyBorder="1" applyAlignment="1">
      <alignment horizontal="center" vertical="center"/>
    </xf>
    <xf numFmtId="0" fontId="3" fillId="11" borderId="5" xfId="0" applyFont="1" applyFill="1" applyBorder="1" applyAlignment="1">
      <alignment horizontal="center" vertical="center"/>
    </xf>
    <xf numFmtId="0" fontId="0" fillId="0" borderId="0" xfId="0" applyAlignment="1">
      <alignment vertical="top" wrapText="1"/>
    </xf>
    <xf numFmtId="49" fontId="15" fillId="13" borderId="70" xfId="0" applyNumberFormat="1" applyFont="1" applyFill="1" applyBorder="1" applyAlignment="1">
      <alignment horizontal="left" vertical="center"/>
    </xf>
    <xf numFmtId="0" fontId="16" fillId="13" borderId="0" xfId="0" applyFont="1" applyFill="1" applyAlignment="1">
      <alignment horizontal="left" vertical="center"/>
    </xf>
    <xf numFmtId="0" fontId="16" fillId="13" borderId="71" xfId="0" applyFont="1" applyFill="1" applyBorder="1" applyAlignment="1">
      <alignment horizontal="left" vertical="center"/>
    </xf>
    <xf numFmtId="49" fontId="15" fillId="12" borderId="70" xfId="0" applyNumberFormat="1" applyFont="1" applyFill="1" applyBorder="1" applyAlignment="1">
      <alignment horizontal="left" vertical="center"/>
    </xf>
    <xf numFmtId="0" fontId="16" fillId="12" borderId="0" xfId="0" applyFont="1" applyFill="1" applyAlignment="1">
      <alignment horizontal="left" vertical="center"/>
    </xf>
    <xf numFmtId="0" fontId="16" fillId="12" borderId="71" xfId="0" applyFont="1" applyFill="1" applyBorder="1" applyAlignment="1">
      <alignment horizontal="left" vertical="center"/>
    </xf>
    <xf numFmtId="0" fontId="13" fillId="0" borderId="0" xfId="0" applyFont="1" applyAlignment="1">
      <alignment horizontal="left" vertical="center"/>
    </xf>
    <xf numFmtId="0" fontId="13" fillId="0" borderId="0" xfId="0" applyFont="1" applyAlignment="1">
      <alignment vertical="center"/>
    </xf>
    <xf numFmtId="0" fontId="16" fillId="0" borderId="0" xfId="0" applyFont="1" applyAlignment="1">
      <alignment vertical="center"/>
    </xf>
    <xf numFmtId="0" fontId="31" fillId="0" borderId="0" xfId="0" applyFont="1" applyAlignment="1">
      <alignment horizontal="center" vertical="center"/>
    </xf>
    <xf numFmtId="0" fontId="10" fillId="0" borderId="0" xfId="0" applyFont="1" applyAlignment="1">
      <alignment vertical="top"/>
    </xf>
    <xf numFmtId="0" fontId="2" fillId="0" borderId="0" xfId="0" applyFont="1" applyAlignment="1">
      <alignment horizontal="left"/>
    </xf>
    <xf numFmtId="0" fontId="0" fillId="0" borderId="0" xfId="0" applyAlignment="1">
      <alignment wrapText="1"/>
    </xf>
    <xf numFmtId="0" fontId="35" fillId="0" borderId="0" xfId="0" applyFont="1" applyAlignment="1">
      <alignment vertical="center"/>
    </xf>
    <xf numFmtId="0" fontId="18" fillId="0" borderId="0" xfId="0" applyFont="1" applyAlignment="1">
      <alignment horizontal="left" vertical="center"/>
    </xf>
    <xf numFmtId="0" fontId="2" fillId="7" borderId="5" xfId="0" applyFont="1" applyFill="1" applyBorder="1" applyAlignment="1">
      <alignment horizontal="center" vertical="center"/>
    </xf>
    <xf numFmtId="2" fontId="2" fillId="7" borderId="5" xfId="0" applyNumberFormat="1" applyFont="1" applyFill="1" applyBorder="1" applyAlignment="1">
      <alignment horizontal="center" vertical="center"/>
    </xf>
    <xf numFmtId="3" fontId="3" fillId="11" borderId="23" xfId="0" applyNumberFormat="1" applyFont="1" applyFill="1" applyBorder="1" applyAlignment="1">
      <alignment horizontal="right" indent="1"/>
    </xf>
    <xf numFmtId="3" fontId="3" fillId="11" borderId="5" xfId="0" applyNumberFormat="1" applyFont="1" applyFill="1" applyBorder="1" applyAlignment="1">
      <alignment horizontal="right" indent="1"/>
    </xf>
    <xf numFmtId="164" fontId="3" fillId="11" borderId="41" xfId="0" applyNumberFormat="1" applyFont="1" applyFill="1" applyBorder="1" applyAlignment="1">
      <alignment horizontal="right" indent="1"/>
    </xf>
    <xf numFmtId="0" fontId="4" fillId="0" borderId="0" xfId="0" applyFont="1" applyAlignment="1">
      <alignment vertical="center"/>
    </xf>
    <xf numFmtId="166" fontId="4" fillId="5" borderId="0" xfId="0" applyNumberFormat="1" applyFont="1" applyFill="1" applyAlignment="1">
      <alignment vertical="center"/>
    </xf>
    <xf numFmtId="3" fontId="5" fillId="5" borderId="0" xfId="0" applyNumberFormat="1" applyFont="1" applyFill="1" applyAlignment="1">
      <alignment horizontal="center" vertical="center"/>
    </xf>
    <xf numFmtId="0" fontId="4" fillId="0" borderId="0" xfId="0" applyFont="1" applyAlignment="1">
      <alignment horizontal="right" vertical="center"/>
    </xf>
    <xf numFmtId="166" fontId="4" fillId="0" borderId="5" xfId="0" applyNumberFormat="1" applyFont="1" applyBorder="1" applyAlignment="1">
      <alignment horizontal="right" vertical="center"/>
    </xf>
    <xf numFmtId="168" fontId="4" fillId="0" borderId="5" xfId="3" applyNumberFormat="1" applyFont="1" applyFill="1" applyBorder="1" applyAlignment="1" applyProtection="1">
      <alignment horizontal="right" vertical="center"/>
    </xf>
    <xf numFmtId="0" fontId="2" fillId="0" borderId="0" xfId="0" applyFont="1" applyAlignment="1">
      <alignment vertical="top" wrapText="1"/>
    </xf>
    <xf numFmtId="0" fontId="2" fillId="0" borderId="0" xfId="0" applyFont="1" applyAlignment="1">
      <alignment vertical="top" wrapText="1"/>
    </xf>
    <xf numFmtId="0" fontId="10" fillId="0" borderId="0" xfId="0" applyFont="1" applyAlignment="1">
      <alignment vertical="top" wrapText="1"/>
    </xf>
    <xf numFmtId="0" fontId="0" fillId="0" borderId="0" xfId="0" applyAlignment="1">
      <alignment vertical="top" wrapText="1"/>
    </xf>
    <xf numFmtId="0" fontId="2" fillId="0" borderId="0" xfId="0" applyFont="1"/>
    <xf numFmtId="0" fontId="2" fillId="0" borderId="0" xfId="0" applyFont="1" applyAlignment="1">
      <alignment horizontal="left" vertical="top" wrapText="1"/>
    </xf>
    <xf numFmtId="0" fontId="4" fillId="0" borderId="0" xfId="0" applyFont="1" applyAlignment="1">
      <alignment vertical="top" wrapText="1"/>
    </xf>
    <xf numFmtId="0" fontId="2" fillId="0" borderId="0" xfId="0" applyFont="1" applyAlignment="1">
      <alignment horizontal="left" wrapText="1"/>
    </xf>
    <xf numFmtId="0" fontId="25" fillId="0" borderId="7" xfId="0" applyFont="1" applyBorder="1" applyAlignment="1">
      <alignment horizontal="right"/>
    </xf>
    <xf numFmtId="0" fontId="0" fillId="0" borderId="4" xfId="0" applyBorder="1" applyAlignment="1">
      <alignment horizontal="right"/>
    </xf>
    <xf numFmtId="0" fontId="0" fillId="0" borderId="8" xfId="0" applyBorder="1" applyAlignment="1">
      <alignment horizontal="right"/>
    </xf>
    <xf numFmtId="0" fontId="4" fillId="0" borderId="7" xfId="0" applyFont="1" applyBorder="1" applyAlignment="1">
      <alignment horizontal="right"/>
    </xf>
    <xf numFmtId="0" fontId="1" fillId="10" borderId="44" xfId="0" applyFont="1" applyFill="1" applyBorder="1" applyAlignment="1">
      <alignment horizontal="center" wrapText="1"/>
    </xf>
    <xf numFmtId="0" fontId="0" fillId="0" borderId="46" xfId="0" applyBorder="1" applyAlignment="1">
      <alignment horizontal="center" wrapText="1"/>
    </xf>
    <xf numFmtId="0" fontId="1" fillId="10" borderId="32" xfId="0" applyFont="1" applyFill="1" applyBorder="1" applyAlignment="1">
      <alignment horizontal="center" vertical="top" wrapText="1"/>
    </xf>
    <xf numFmtId="0" fontId="0" fillId="0" borderId="34" xfId="0" applyBorder="1" applyAlignment="1">
      <alignment horizontal="center" vertical="top" wrapText="1"/>
    </xf>
    <xf numFmtId="49" fontId="2" fillId="0" borderId="0" xfId="0" applyNumberFormat="1" applyFont="1" applyAlignment="1">
      <alignment horizontal="center"/>
    </xf>
    <xf numFmtId="3" fontId="4" fillId="0" borderId="60" xfId="0" applyNumberFormat="1" applyFont="1" applyBorder="1" applyAlignment="1">
      <alignment horizontal="center"/>
    </xf>
    <xf numFmtId="3" fontId="4" fillId="0" borderId="17" xfId="0" applyNumberFormat="1" applyFont="1" applyBorder="1" applyAlignment="1">
      <alignment horizontal="center"/>
    </xf>
    <xf numFmtId="3" fontId="4" fillId="0" borderId="61" xfId="0" applyNumberFormat="1" applyFont="1" applyBorder="1" applyAlignment="1">
      <alignment horizontal="center"/>
    </xf>
    <xf numFmtId="0" fontId="2" fillId="0" borderId="5" xfId="0" applyFont="1" applyBorder="1" applyAlignment="1">
      <alignment horizontal="center"/>
    </xf>
    <xf numFmtId="0" fontId="10" fillId="0" borderId="5" xfId="0" applyFont="1" applyBorder="1" applyAlignment="1">
      <alignment horizontal="center"/>
    </xf>
    <xf numFmtId="0" fontId="2" fillId="0" borderId="7" xfId="0" applyFont="1" applyBorder="1" applyAlignment="1">
      <alignment horizontal="right"/>
    </xf>
    <xf numFmtId="0" fontId="2" fillId="0" borderId="8" xfId="0" applyFont="1" applyBorder="1" applyAlignment="1">
      <alignment horizontal="right"/>
    </xf>
    <xf numFmtId="0" fontId="2" fillId="0" borderId="5" xfId="0" applyFont="1" applyBorder="1" applyAlignment="1">
      <alignment horizontal="right"/>
    </xf>
    <xf numFmtId="0" fontId="2" fillId="7" borderId="7" xfId="0" applyFont="1" applyFill="1" applyBorder="1" applyAlignment="1">
      <alignment horizontal="left" vertical="center"/>
    </xf>
    <xf numFmtId="0" fontId="2" fillId="7" borderId="4" xfId="0" applyFont="1" applyFill="1" applyBorder="1" applyAlignment="1">
      <alignment horizontal="left" vertical="center"/>
    </xf>
    <xf numFmtId="0" fontId="0" fillId="0" borderId="8" xfId="0" applyBorder="1" applyAlignment="1">
      <alignment horizontal="left" vertical="center"/>
    </xf>
    <xf numFmtId="0" fontId="2" fillId="0" borderId="7" xfId="0" applyFont="1" applyBorder="1" applyAlignment="1">
      <alignment horizontal="center"/>
    </xf>
    <xf numFmtId="0" fontId="2" fillId="0" borderId="4" xfId="0" applyFont="1" applyBorder="1" applyAlignment="1">
      <alignment horizontal="center"/>
    </xf>
    <xf numFmtId="0" fontId="0" fillId="0" borderId="8" xfId="0" applyBorder="1" applyAlignment="1">
      <alignment horizontal="center"/>
    </xf>
    <xf numFmtId="0" fontId="4" fillId="0" borderId="13" xfId="0" applyFont="1" applyBorder="1" applyAlignment="1">
      <alignment horizontal="left" vertical="center"/>
    </xf>
    <xf numFmtId="0" fontId="4" fillId="0" borderId="6" xfId="0" applyFont="1" applyBorder="1" applyAlignment="1">
      <alignment horizontal="left" vertical="center"/>
    </xf>
    <xf numFmtId="0" fontId="0" fillId="0" borderId="14" xfId="0" applyBorder="1" applyAlignment="1">
      <alignment horizontal="left" vertical="center"/>
    </xf>
    <xf numFmtId="0" fontId="12" fillId="0" borderId="10" xfId="0" applyFont="1" applyBorder="1" applyAlignment="1">
      <alignment horizontal="left" vertical="center"/>
    </xf>
    <xf numFmtId="0" fontId="12" fillId="0" borderId="18" xfId="0" applyFont="1" applyBorder="1" applyAlignment="1">
      <alignment horizontal="left" vertical="center"/>
    </xf>
    <xf numFmtId="0" fontId="0" fillId="0" borderId="24" xfId="0" applyBorder="1" applyAlignment="1">
      <alignment horizontal="left" vertical="center"/>
    </xf>
    <xf numFmtId="0" fontId="12" fillId="0" borderId="7" xfId="0" applyFont="1" applyBorder="1" applyAlignment="1">
      <alignment horizontal="left" vertical="center"/>
    </xf>
    <xf numFmtId="0" fontId="0" fillId="0" borderId="4" xfId="0" applyBorder="1" applyAlignment="1">
      <alignment horizontal="left" vertical="center"/>
    </xf>
    <xf numFmtId="0" fontId="2" fillId="0" borderId="7" xfId="0" applyFont="1" applyBorder="1" applyAlignment="1">
      <alignment horizontal="left" vertical="center"/>
    </xf>
    <xf numFmtId="0" fontId="2" fillId="0" borderId="4" xfId="0" applyFont="1" applyBorder="1" applyAlignment="1">
      <alignment horizontal="left" vertical="center"/>
    </xf>
    <xf numFmtId="0" fontId="4" fillId="0" borderId="68" xfId="0" applyFont="1" applyBorder="1" applyAlignment="1">
      <alignment horizontal="left" vertical="center"/>
    </xf>
    <xf numFmtId="0" fontId="4" fillId="0" borderId="45" xfId="0" applyFont="1" applyBorder="1" applyAlignment="1">
      <alignment horizontal="left" vertical="center"/>
    </xf>
    <xf numFmtId="0" fontId="0" fillId="0" borderId="69" xfId="0" applyBorder="1" applyAlignment="1">
      <alignment horizontal="left" vertical="center"/>
    </xf>
    <xf numFmtId="0" fontId="2" fillId="0" borderId="8" xfId="0" applyFont="1" applyBorder="1" applyAlignment="1">
      <alignment horizontal="center"/>
    </xf>
    <xf numFmtId="0" fontId="4" fillId="0" borderId="7" xfId="0" applyFont="1" applyBorder="1" applyAlignment="1">
      <alignment horizontal="right" vertical="center"/>
    </xf>
    <xf numFmtId="0" fontId="8" fillId="0" borderId="11" xfId="0" applyFont="1" applyBorder="1" applyAlignment="1">
      <alignment horizontal="left" vertical="center"/>
    </xf>
    <xf numFmtId="0" fontId="0" fillId="0" borderId="15" xfId="0" applyBorder="1"/>
    <xf numFmtId="0" fontId="0" fillId="0" borderId="16" xfId="0" applyBorder="1"/>
    <xf numFmtId="49" fontId="5" fillId="0" borderId="12"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2" fillId="7" borderId="7" xfId="0" applyNumberFormat="1" applyFont="1" applyFill="1" applyBorder="1"/>
    <xf numFmtId="0" fontId="0" fillId="0" borderId="4" xfId="0" applyBorder="1"/>
    <xf numFmtId="0" fontId="0" fillId="0" borderId="8" xfId="0" applyBorder="1"/>
    <xf numFmtId="0" fontId="29" fillId="0" borderId="4" xfId="0" applyFont="1" applyBorder="1" applyAlignment="1">
      <alignment horizontal="right"/>
    </xf>
    <xf numFmtId="0" fontId="29" fillId="0" borderId="8" xfId="0" applyFont="1" applyBorder="1" applyAlignment="1">
      <alignment horizontal="right"/>
    </xf>
    <xf numFmtId="0" fontId="10" fillId="7" borderId="4" xfId="0" applyFont="1" applyFill="1" applyBorder="1" applyAlignment="1">
      <alignment vertical="center"/>
    </xf>
    <xf numFmtId="0" fontId="10" fillId="7" borderId="8" xfId="0" applyFont="1" applyFill="1" applyBorder="1" applyAlignment="1">
      <alignment vertical="center"/>
    </xf>
    <xf numFmtId="0" fontId="2" fillId="7" borderId="7" xfId="0" applyFont="1" applyFill="1" applyBorder="1" applyAlignment="1">
      <alignment vertical="center"/>
    </xf>
    <xf numFmtId="0" fontId="0" fillId="7" borderId="4" xfId="0" applyFill="1" applyBorder="1" applyAlignment="1">
      <alignment vertical="center"/>
    </xf>
    <xf numFmtId="0" fontId="0" fillId="7" borderId="8" xfId="0" applyFill="1" applyBorder="1" applyAlignment="1">
      <alignment vertical="center"/>
    </xf>
    <xf numFmtId="0" fontId="4" fillId="0" borderId="4" xfId="0" applyFont="1" applyBorder="1" applyAlignment="1">
      <alignment horizontal="right" vertical="center"/>
    </xf>
    <xf numFmtId="0" fontId="2" fillId="0" borderId="8" xfId="0" applyFont="1" applyBorder="1"/>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7" fillId="7" borderId="7" xfId="0" applyFont="1" applyFill="1" applyBorder="1" applyAlignment="1">
      <alignment horizontal="left" vertical="center" wrapText="1"/>
    </xf>
    <xf numFmtId="0" fontId="2" fillId="7" borderId="8" xfId="0" applyFont="1" applyFill="1" applyBorder="1" applyAlignment="1">
      <alignment horizontal="left" vertical="center"/>
    </xf>
    <xf numFmtId="0" fontId="4" fillId="7" borderId="7" xfId="0" applyFont="1" applyFill="1" applyBorder="1" applyAlignment="1">
      <alignment horizontal="left" vertical="center"/>
    </xf>
    <xf numFmtId="0" fontId="0" fillId="0" borderId="4" xfId="0" applyBorder="1" applyAlignment="1">
      <alignment vertical="center"/>
    </xf>
    <xf numFmtId="0" fontId="0" fillId="0" borderId="8" xfId="0" applyBorder="1" applyAlignment="1">
      <alignment vertical="center"/>
    </xf>
    <xf numFmtId="0" fontId="4" fillId="0" borderId="12" xfId="0" applyFont="1" applyBorder="1" applyAlignment="1">
      <alignment horizontal="left" vertical="center" indent="1"/>
    </xf>
    <xf numFmtId="0" fontId="4" fillId="0" borderId="9" xfId="0" applyFont="1" applyBorder="1" applyAlignment="1">
      <alignment horizontal="left" vertical="center" indent="1"/>
    </xf>
    <xf numFmtId="0" fontId="4" fillId="0" borderId="12" xfId="0" applyFont="1" applyBorder="1" applyAlignment="1">
      <alignment horizontal="center" vertical="center" wrapText="1"/>
    </xf>
    <xf numFmtId="0" fontId="0" fillId="0" borderId="9" xfId="0" applyBorder="1" applyAlignment="1">
      <alignment horizontal="center" vertical="center" wrapText="1"/>
    </xf>
    <xf numFmtId="0" fontId="1" fillId="10" borderId="44" xfId="0" applyFont="1" applyFill="1"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3" fillId="15" borderId="7" xfId="0" applyFont="1" applyFill="1" applyBorder="1" applyAlignment="1">
      <alignment horizontal="center" vertical="center"/>
    </xf>
    <xf numFmtId="0" fontId="3" fillId="15" borderId="8"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9" xfId="0" applyFont="1" applyFill="1" applyBorder="1" applyAlignment="1">
      <alignment horizontal="center" vertical="center"/>
    </xf>
    <xf numFmtId="0" fontId="2" fillId="0" borderId="39" xfId="0" applyFont="1"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3" fillId="16" borderId="7" xfId="0" applyFont="1" applyFill="1" applyBorder="1" applyAlignment="1">
      <alignment horizontal="center" vertical="center"/>
    </xf>
    <xf numFmtId="0" fontId="3" fillId="16" borderId="4" xfId="0" applyFont="1" applyFill="1" applyBorder="1" applyAlignment="1">
      <alignment horizontal="center" vertical="center"/>
    </xf>
    <xf numFmtId="0" fontId="3" fillId="16" borderId="8" xfId="0" applyFont="1" applyFill="1" applyBorder="1" applyAlignment="1">
      <alignment horizontal="center" vertical="center"/>
    </xf>
    <xf numFmtId="0" fontId="4" fillId="5" borderId="28" xfId="0" applyFont="1" applyFill="1" applyBorder="1" applyAlignment="1">
      <alignment horizontal="center" vertical="center"/>
    </xf>
    <xf numFmtId="0" fontId="4" fillId="0" borderId="13" xfId="0" applyFont="1" applyBorder="1" applyAlignment="1">
      <alignment horizontal="left" vertical="center" indent="1"/>
    </xf>
    <xf numFmtId="0" fontId="4" fillId="0" borderId="6" xfId="0" applyFont="1" applyBorder="1" applyAlignment="1">
      <alignment horizontal="left" vertical="center" indent="1"/>
    </xf>
    <xf numFmtId="0" fontId="0" fillId="0" borderId="14" xfId="0" applyBorder="1" applyAlignment="1">
      <alignment horizontal="left" vertical="center" indent="1"/>
    </xf>
    <xf numFmtId="0" fontId="12" fillId="0" borderId="10" xfId="0" applyFont="1" applyBorder="1" applyAlignment="1">
      <alignment horizontal="left" vertical="center" indent="1"/>
    </xf>
    <xf numFmtId="0" fontId="12" fillId="0" borderId="18" xfId="0" applyFont="1" applyBorder="1" applyAlignment="1">
      <alignment horizontal="left" vertical="center" indent="1"/>
    </xf>
    <xf numFmtId="0" fontId="0" fillId="0" borderId="24" xfId="0" applyBorder="1" applyAlignment="1">
      <alignment horizontal="left" vertical="center" indent="1"/>
    </xf>
    <xf numFmtId="0" fontId="2" fillId="0" borderId="67" xfId="0" applyFont="1" applyBorder="1" applyAlignment="1">
      <alignment horizontal="left" vertical="center" indent="1"/>
    </xf>
    <xf numFmtId="0" fontId="2" fillId="0" borderId="4" xfId="0" applyFont="1" applyBorder="1" applyAlignment="1">
      <alignment horizontal="left" vertical="center" indent="1"/>
    </xf>
    <xf numFmtId="0" fontId="0" fillId="0" borderId="8" xfId="0" applyBorder="1" applyAlignment="1">
      <alignment horizontal="left" vertical="center" indent="1"/>
    </xf>
    <xf numFmtId="0" fontId="2" fillId="0" borderId="7" xfId="0" applyFont="1" applyBorder="1" applyAlignment="1">
      <alignment horizontal="left" vertical="center" indent="1"/>
    </xf>
    <xf numFmtId="0" fontId="4" fillId="0" borderId="7" xfId="0" applyFont="1"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4" fillId="0" borderId="7"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horizontal="center"/>
    </xf>
    <xf numFmtId="0" fontId="1" fillId="10" borderId="11"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2" fillId="7" borderId="7" xfId="0" applyFont="1" applyFill="1" applyBorder="1" applyAlignment="1">
      <alignment horizontal="left" vertical="center" wrapText="1"/>
    </xf>
    <xf numFmtId="0" fontId="2" fillId="7" borderId="4" xfId="0" applyFont="1" applyFill="1" applyBorder="1" applyAlignment="1">
      <alignment horizontal="left" vertical="center" wrapText="1"/>
    </xf>
    <xf numFmtId="0" fontId="2" fillId="7" borderId="8" xfId="0" applyFont="1" applyFill="1" applyBorder="1" applyAlignment="1">
      <alignment horizontal="left" vertical="center" wrapText="1"/>
    </xf>
    <xf numFmtId="49" fontId="15" fillId="10" borderId="70" xfId="0" applyNumberFormat="1" applyFont="1" applyFill="1" applyBorder="1" applyAlignment="1">
      <alignment horizontal="left" vertical="center" wrapText="1"/>
    </xf>
    <xf numFmtId="0" fontId="16" fillId="0" borderId="0" xfId="0" applyFont="1" applyAlignment="1">
      <alignment horizontal="left" vertical="center" wrapText="1"/>
    </xf>
    <xf numFmtId="0" fontId="16" fillId="0" borderId="71" xfId="0" applyFont="1" applyBorder="1" applyAlignment="1">
      <alignment horizontal="left" vertical="center" wrapText="1"/>
    </xf>
    <xf numFmtId="49" fontId="15" fillId="9" borderId="70" xfId="0" applyNumberFormat="1" applyFont="1" applyFill="1" applyBorder="1" applyAlignment="1">
      <alignment horizontal="left" vertical="center" wrapText="1"/>
    </xf>
    <xf numFmtId="0" fontId="16" fillId="0" borderId="70" xfId="0" applyFont="1" applyBorder="1" applyAlignment="1">
      <alignment horizontal="left" vertical="center" wrapText="1"/>
    </xf>
    <xf numFmtId="49" fontId="15" fillId="13" borderId="70" xfId="0" applyNumberFormat="1" applyFont="1" applyFill="1" applyBorder="1" applyAlignment="1">
      <alignment horizontal="left" vertical="center" wrapText="1"/>
    </xf>
    <xf numFmtId="0" fontId="16" fillId="13" borderId="0" xfId="0" applyFont="1" applyFill="1" applyAlignment="1">
      <alignment horizontal="left" vertical="center" wrapText="1"/>
    </xf>
    <xf numFmtId="0" fontId="16" fillId="13" borderId="71" xfId="0" applyFont="1" applyFill="1" applyBorder="1" applyAlignment="1">
      <alignment horizontal="left" vertical="center" wrapText="1"/>
    </xf>
    <xf numFmtId="0" fontId="16" fillId="13" borderId="70" xfId="0" applyFont="1" applyFill="1" applyBorder="1" applyAlignment="1">
      <alignment horizontal="left" vertical="center" wrapText="1"/>
    </xf>
    <xf numFmtId="0" fontId="2" fillId="0" borderId="7" xfId="0" applyFont="1" applyBorder="1" applyAlignment="1">
      <alignment horizontal="center" vertical="center"/>
    </xf>
    <xf numFmtId="0" fontId="2" fillId="0" borderId="4" xfId="0" applyFont="1" applyBorder="1" applyAlignment="1">
      <alignment horizontal="center" vertical="center"/>
    </xf>
    <xf numFmtId="49" fontId="5" fillId="0" borderId="28" xfId="0" applyNumberFormat="1" applyFont="1" applyBorder="1" applyAlignment="1">
      <alignment horizontal="center" vertical="center"/>
    </xf>
    <xf numFmtId="0" fontId="4" fillId="0" borderId="28" xfId="0" applyFont="1" applyBorder="1" applyAlignment="1">
      <alignment horizontal="left" vertical="center" indent="1"/>
    </xf>
    <xf numFmtId="0" fontId="2" fillId="7" borderId="5" xfId="0" applyFont="1" applyFill="1" applyBorder="1" applyAlignment="1">
      <alignment horizontal="left" vertical="center" wrapText="1"/>
    </xf>
    <xf numFmtId="0" fontId="8" fillId="0" borderId="11" xfId="0" applyFont="1" applyBorder="1" applyAlignment="1">
      <alignment vertical="center"/>
    </xf>
    <xf numFmtId="0" fontId="8" fillId="0" borderId="15" xfId="0" applyFont="1" applyBorder="1" applyAlignment="1">
      <alignment vertical="center"/>
    </xf>
    <xf numFmtId="0" fontId="2" fillId="0" borderId="6" xfId="0" applyFont="1" applyBorder="1" applyAlignment="1">
      <alignment horizontal="left" vertical="center"/>
    </xf>
    <xf numFmtId="49" fontId="15" fillId="7" borderId="13" xfId="0" applyNumberFormat="1" applyFont="1" applyFill="1" applyBorder="1" applyAlignment="1">
      <alignment vertical="center"/>
    </xf>
    <xf numFmtId="0" fontId="15" fillId="7" borderId="6" xfId="0" applyFont="1" applyFill="1" applyBorder="1" applyAlignment="1">
      <alignment vertical="center"/>
    </xf>
    <xf numFmtId="0" fontId="15" fillId="7" borderId="14" xfId="0" applyFont="1" applyFill="1" applyBorder="1" applyAlignment="1">
      <alignment vertical="center"/>
    </xf>
    <xf numFmtId="0" fontId="4" fillId="0" borderId="39" xfId="0" applyFont="1" applyBorder="1" applyAlignment="1">
      <alignment horizontal="center" vertical="center" wrapText="1"/>
    </xf>
    <xf numFmtId="0" fontId="15" fillId="17" borderId="10" xfId="0" applyFont="1" applyFill="1" applyBorder="1" applyAlignment="1">
      <alignment horizontal="left" vertical="center" wrapText="1"/>
    </xf>
    <xf numFmtId="0" fontId="15" fillId="17" borderId="18" xfId="0" applyFont="1" applyFill="1" applyBorder="1" applyAlignment="1">
      <alignment horizontal="left" vertical="center" wrapText="1"/>
    </xf>
    <xf numFmtId="0" fontId="15" fillId="17" borderId="24" xfId="0" applyFont="1" applyFill="1" applyBorder="1" applyAlignment="1">
      <alignment horizontal="left" vertical="center" wrapText="1"/>
    </xf>
    <xf numFmtId="0" fontId="2" fillId="15" borderId="7" xfId="0" applyFont="1" applyFill="1" applyBorder="1" applyAlignment="1">
      <alignment horizontal="center" vertical="center"/>
    </xf>
    <xf numFmtId="0" fontId="0" fillId="15" borderId="4" xfId="0" applyFill="1" applyBorder="1" applyAlignment="1">
      <alignment horizontal="center" vertical="center"/>
    </xf>
    <xf numFmtId="0" fontId="0" fillId="15" borderId="8" xfId="0" applyFill="1" applyBorder="1" applyAlignment="1">
      <alignment horizontal="center" vertical="center"/>
    </xf>
    <xf numFmtId="0" fontId="1" fillId="0" borderId="7" xfId="0" applyFont="1" applyBorder="1" applyAlignment="1">
      <alignment horizontal="left" vertical="center"/>
    </xf>
    <xf numFmtId="0" fontId="1" fillId="0" borderId="4" xfId="0" applyFont="1" applyBorder="1" applyAlignment="1">
      <alignment horizontal="left" vertical="center"/>
    </xf>
    <xf numFmtId="0" fontId="2" fillId="0" borderId="8" xfId="0" applyFont="1" applyBorder="1" applyAlignment="1">
      <alignment horizontal="left" vertical="center"/>
    </xf>
    <xf numFmtId="49" fontId="2" fillId="7" borderId="7" xfId="0" applyNumberFormat="1" applyFont="1" applyFill="1" applyBorder="1" applyAlignment="1">
      <alignment horizontal="left" vertical="center"/>
    </xf>
    <xf numFmtId="0" fontId="5" fillId="0" borderId="12" xfId="2" applyFont="1" applyBorder="1" applyAlignment="1">
      <alignment horizontal="center" vertical="center" wrapText="1"/>
    </xf>
    <xf numFmtId="0" fontId="5" fillId="0" borderId="9" xfId="2" applyFont="1" applyBorder="1" applyAlignment="1">
      <alignment horizontal="center" vertical="center" wrapText="1"/>
    </xf>
    <xf numFmtId="0" fontId="2" fillId="0" borderId="18" xfId="0" applyFont="1" applyBorder="1" applyAlignment="1" applyProtection="1">
      <alignment horizontal="left"/>
      <protection locked="0"/>
    </xf>
    <xf numFmtId="0" fontId="0" fillId="0" borderId="18" xfId="0" applyBorder="1" applyAlignment="1">
      <alignment horizontal="left"/>
    </xf>
    <xf numFmtId="0" fontId="2" fillId="0" borderId="4" xfId="0" applyFont="1" applyBorder="1" applyAlignment="1" applyProtection="1">
      <alignment horizontal="left"/>
      <protection locked="0"/>
    </xf>
    <xf numFmtId="0" fontId="0" fillId="0" borderId="4" xfId="0" applyBorder="1" applyAlignment="1">
      <alignment horizontal="left"/>
    </xf>
    <xf numFmtId="0" fontId="5" fillId="0" borderId="5" xfId="2" applyFont="1" applyBorder="1" applyAlignment="1">
      <alignment horizontal="center" vertical="center" wrapText="1"/>
    </xf>
    <xf numFmtId="0" fontId="5" fillId="0" borderId="5" xfId="2" applyFont="1" applyBorder="1" applyAlignment="1">
      <alignment vertical="center" wrapText="1"/>
    </xf>
    <xf numFmtId="0" fontId="5" fillId="0" borderId="12" xfId="2" applyFont="1" applyBorder="1" applyAlignment="1">
      <alignment horizontal="center" vertical="top" wrapText="1"/>
    </xf>
    <xf numFmtId="0" fontId="5" fillId="0" borderId="9" xfId="2" applyFont="1" applyBorder="1" applyAlignment="1">
      <alignment horizontal="center" vertical="top" wrapText="1"/>
    </xf>
  </cellXfs>
  <cellStyles count="4">
    <cellStyle name="Monétaire" xfId="1" builtinId="4"/>
    <cellStyle name="Normal" xfId="0" builtinId="0"/>
    <cellStyle name="Normal 2" xfId="2" xr:uid="{00000000-0005-0000-0000-000002000000}"/>
    <cellStyle name="Pourcentage" xfId="3" builtinId="5"/>
  </cellStyles>
  <dxfs count="10">
    <dxf>
      <font>
        <b/>
        <i val="0"/>
        <strike val="0"/>
        <color rgb="FFFF0000"/>
      </font>
    </dxf>
    <dxf>
      <font>
        <b/>
        <i val="0"/>
        <strike val="0"/>
        <color rgb="FFFF0000"/>
      </font>
    </dxf>
    <dxf>
      <font>
        <b/>
        <i val="0"/>
        <strike val="0"/>
        <color rgb="FFFF0000"/>
      </font>
    </dxf>
    <dxf>
      <font>
        <b/>
        <i val="0"/>
        <color rgb="FFFF0000"/>
      </font>
    </dxf>
    <dxf>
      <fill>
        <patternFill>
          <bgColor rgb="FF92D050"/>
        </patternFill>
      </fill>
    </dxf>
    <dxf>
      <fill>
        <patternFill>
          <bgColor rgb="FF92D050"/>
        </patternFill>
      </fill>
    </dxf>
    <dxf>
      <fill>
        <patternFill>
          <bgColor rgb="FFFF0000"/>
        </patternFill>
      </fill>
    </dxf>
    <dxf>
      <fill>
        <patternFill>
          <bgColor rgb="FFFF0000"/>
        </patternFill>
      </fill>
    </dxf>
    <dxf>
      <fill>
        <patternFill patternType="none">
          <bgColor auto="1"/>
        </patternFill>
      </fill>
    </dxf>
    <dxf>
      <font>
        <b/>
        <i val="0"/>
        <color rgb="FFFF0000"/>
      </font>
    </dxf>
  </dxfs>
  <tableStyles count="0" defaultTableStyle="TableStyleMedium9" defaultPivotStyle="PivotStyleLight16"/>
  <colors>
    <mruColors>
      <color rgb="FFD5FF18"/>
      <color rgb="FF00FFF4"/>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25400</xdr:colOff>
      <xdr:row>0</xdr:row>
      <xdr:rowOff>139700</xdr:rowOff>
    </xdr:from>
    <xdr:ext cx="1905000" cy="855980"/>
    <xdr:pic>
      <xdr:nvPicPr>
        <xdr:cNvPr id="2" name="Picture 1" descr="A picture containing text&#10;&#10;Description automatically generated">
          <a:extLst>
            <a:ext uri="{FF2B5EF4-FFF2-40B4-BE49-F238E27FC236}">
              <a16:creationId xmlns:a16="http://schemas.microsoft.com/office/drawing/2014/main" id="{A587406B-631D-488F-A43C-52EE53BB4B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 y="139700"/>
          <a:ext cx="1905000" cy="85598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25400</xdr:colOff>
      <xdr:row>0</xdr:row>
      <xdr:rowOff>139700</xdr:rowOff>
    </xdr:from>
    <xdr:ext cx="1905000" cy="855980"/>
    <xdr:pic>
      <xdr:nvPicPr>
        <xdr:cNvPr id="2" name="Picture 1" descr="A picture containing text&#10;&#10;Description automatically generated">
          <a:extLst>
            <a:ext uri="{FF2B5EF4-FFF2-40B4-BE49-F238E27FC236}">
              <a16:creationId xmlns:a16="http://schemas.microsoft.com/office/drawing/2014/main" id="{B293A0CD-15B2-4428-911B-8892F8B792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 y="139700"/>
          <a:ext cx="1905000" cy="85598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66675</xdr:colOff>
      <xdr:row>0</xdr:row>
      <xdr:rowOff>123825</xdr:rowOff>
    </xdr:from>
    <xdr:ext cx="1905000" cy="855980"/>
    <xdr:pic>
      <xdr:nvPicPr>
        <xdr:cNvPr id="2" name="Picture 1" descr="A picture containing text&#10;&#10;Description automatically generated">
          <a:extLst>
            <a:ext uri="{FF2B5EF4-FFF2-40B4-BE49-F238E27FC236}">
              <a16:creationId xmlns:a16="http://schemas.microsoft.com/office/drawing/2014/main" id="{0829410B-B822-491B-8866-6ACE7E41DD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123825"/>
          <a:ext cx="1905000" cy="85598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28575</xdr:rowOff>
    </xdr:from>
    <xdr:to>
      <xdr:col>3</xdr:col>
      <xdr:colOff>485775</xdr:colOff>
      <xdr:row>4</xdr:row>
      <xdr:rowOff>160450</xdr:rowOff>
    </xdr:to>
    <xdr:pic>
      <xdr:nvPicPr>
        <xdr:cNvPr id="2" name="Image 1">
          <a:extLst>
            <a:ext uri="{FF2B5EF4-FFF2-40B4-BE49-F238E27FC236}">
              <a16:creationId xmlns:a16="http://schemas.microsoft.com/office/drawing/2014/main" id="{BAA25C7E-C027-4A22-B519-2EA441022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9075"/>
          <a:ext cx="1809750" cy="703375"/>
        </a:xfrm>
        <a:prstGeom prst="rect">
          <a:avLst/>
        </a:prstGeom>
      </xdr:spPr>
    </xdr:pic>
    <xdr:clientData/>
  </xdr:twoCellAnchor>
  <xdr:twoCellAnchor editAs="oneCell">
    <xdr:from>
      <xdr:col>0</xdr:col>
      <xdr:colOff>0</xdr:colOff>
      <xdr:row>1</xdr:row>
      <xdr:rowOff>28575</xdr:rowOff>
    </xdr:from>
    <xdr:to>
      <xdr:col>3</xdr:col>
      <xdr:colOff>485775</xdr:colOff>
      <xdr:row>4</xdr:row>
      <xdr:rowOff>160450</xdr:rowOff>
    </xdr:to>
    <xdr:pic>
      <xdr:nvPicPr>
        <xdr:cNvPr id="3" name="Image 2">
          <a:extLst>
            <a:ext uri="{FF2B5EF4-FFF2-40B4-BE49-F238E27FC236}">
              <a16:creationId xmlns:a16="http://schemas.microsoft.com/office/drawing/2014/main" id="{9DAD067A-354B-4408-8333-720F6BDA79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9075"/>
          <a:ext cx="1809750" cy="7033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O57"/>
  <sheetViews>
    <sheetView showGridLines="0" showRuler="0" zoomScaleNormal="100" zoomScalePageLayoutView="80" workbookViewId="0">
      <selection activeCell="B51" sqref="B51"/>
    </sheetView>
  </sheetViews>
  <sheetFormatPr baseColWidth="10" defaultColWidth="8.88671875" defaultRowHeight="12.75" x14ac:dyDescent="0.2"/>
  <cols>
    <col min="1" max="1" width="17.5546875" style="30" customWidth="1"/>
    <col min="2" max="2" width="55.6640625" style="3" customWidth="1"/>
    <col min="3" max="7" width="12.77734375" style="64" customWidth="1"/>
    <col min="8" max="8" width="12.77734375" style="3" customWidth="1"/>
    <col min="9" max="9" width="8.88671875" style="3"/>
    <col min="10" max="11" width="12.77734375" style="3" customWidth="1"/>
    <col min="12" max="16384" width="8.88671875" style="3"/>
  </cols>
  <sheetData>
    <row r="1" spans="1:15" customFormat="1" ht="15" customHeight="1" x14ac:dyDescent="0.2">
      <c r="A1" s="111"/>
      <c r="B1" s="111"/>
      <c r="C1" s="111"/>
      <c r="D1" s="111"/>
      <c r="E1" s="111"/>
      <c r="F1" s="111"/>
      <c r="G1" s="111"/>
      <c r="H1" s="111"/>
      <c r="I1" s="111"/>
      <c r="J1" s="111"/>
      <c r="K1" s="111"/>
      <c r="O1" s="58"/>
    </row>
    <row r="2" spans="1:15" customFormat="1" ht="15" customHeight="1" x14ac:dyDescent="0.25">
      <c r="A2" s="7"/>
      <c r="B2" s="3"/>
      <c r="E2" s="64"/>
      <c r="F2" s="130"/>
      <c r="G2" s="130"/>
      <c r="H2" s="3"/>
      <c r="K2" s="130" t="s">
        <v>324</v>
      </c>
      <c r="O2" s="58"/>
    </row>
    <row r="3" spans="1:15" customFormat="1" ht="15" customHeight="1" x14ac:dyDescent="0.25">
      <c r="A3" s="7"/>
      <c r="E3" s="126"/>
      <c r="F3" s="126"/>
      <c r="H3" s="3"/>
      <c r="K3" s="130" t="s">
        <v>364</v>
      </c>
      <c r="O3" s="58"/>
    </row>
    <row r="4" spans="1:15" customFormat="1" ht="15" customHeight="1" x14ac:dyDescent="0.2">
      <c r="A4" s="7"/>
      <c r="E4" s="126"/>
      <c r="F4" s="126"/>
      <c r="H4" s="3"/>
      <c r="K4" s="53" t="s">
        <v>0</v>
      </c>
      <c r="O4" s="58"/>
    </row>
    <row r="5" spans="1:15" customFormat="1" ht="15" customHeight="1" x14ac:dyDescent="0.25">
      <c r="A5" s="7"/>
      <c r="E5" s="127"/>
      <c r="F5" s="128"/>
      <c r="G5" s="128"/>
      <c r="H5" s="128"/>
      <c r="K5" s="74"/>
      <c r="L5" s="3"/>
      <c r="M5" s="3"/>
      <c r="N5" s="3"/>
      <c r="O5" s="3"/>
    </row>
    <row r="6" spans="1:15" customFormat="1" ht="15" customHeight="1" x14ac:dyDescent="0.25">
      <c r="A6" s="7"/>
      <c r="E6" s="127"/>
      <c r="F6" s="128"/>
      <c r="G6" s="128"/>
      <c r="H6" s="128"/>
      <c r="K6" s="74"/>
      <c r="L6" s="3"/>
      <c r="M6" s="3"/>
      <c r="N6" s="3"/>
      <c r="O6" s="3"/>
    </row>
    <row r="7" spans="1:15" ht="15.75" thickBot="1" x14ac:dyDescent="0.25">
      <c r="A7" s="129" t="s">
        <v>1</v>
      </c>
      <c r="B7" s="228" t="str">
        <f>Detail!C4</f>
        <v>-</v>
      </c>
      <c r="J7"/>
      <c r="K7" s="74"/>
    </row>
    <row r="8" spans="1:15" ht="15.75" x14ac:dyDescent="0.25">
      <c r="A8" s="129" t="s">
        <v>2</v>
      </c>
      <c r="B8" s="229" t="str">
        <f>Detail!C5</f>
        <v>-</v>
      </c>
      <c r="J8" s="309" t="s">
        <v>3</v>
      </c>
      <c r="K8" s="310"/>
    </row>
    <row r="9" spans="1:15" ht="15.75" thickBot="1" x14ac:dyDescent="0.25">
      <c r="J9" s="311" t="s">
        <v>305</v>
      </c>
      <c r="K9" s="312"/>
    </row>
    <row r="10" spans="1:15" ht="15.75" customHeight="1" x14ac:dyDescent="0.2">
      <c r="A10" s="180" t="s">
        <v>4</v>
      </c>
      <c r="B10" s="181" t="s">
        <v>5</v>
      </c>
      <c r="C10" s="314" t="s">
        <v>6</v>
      </c>
      <c r="D10" s="315"/>
      <c r="E10" s="316"/>
      <c r="F10" s="314" t="s">
        <v>7</v>
      </c>
      <c r="G10" s="315"/>
      <c r="H10" s="182" t="s">
        <v>8</v>
      </c>
      <c r="J10" s="145" t="str">
        <f>Detail!M12</f>
        <v>-</v>
      </c>
      <c r="K10" s="145" t="str">
        <f>Detail!M15</f>
        <v>-</v>
      </c>
    </row>
    <row r="11" spans="1:15" ht="14.25" customHeight="1" thickBot="1" x14ac:dyDescent="0.25">
      <c r="A11" s="183"/>
      <c r="B11" s="28"/>
      <c r="C11" s="65" t="s">
        <v>9</v>
      </c>
      <c r="D11" s="66" t="s">
        <v>10</v>
      </c>
      <c r="E11" s="67" t="s">
        <v>11</v>
      </c>
      <c r="F11" s="65" t="s">
        <v>12</v>
      </c>
      <c r="G11" s="75" t="s">
        <v>13</v>
      </c>
      <c r="H11" s="184"/>
      <c r="J11" s="159" t="str">
        <f>Detail!N12</f>
        <v>-</v>
      </c>
      <c r="K11" s="159" t="str">
        <f>Detail!N15</f>
        <v>-</v>
      </c>
    </row>
    <row r="12" spans="1:15" ht="14.25" customHeight="1" x14ac:dyDescent="0.2">
      <c r="A12" s="185" t="s">
        <v>14</v>
      </c>
      <c r="B12" s="63" t="str">
        <f>Detail!B18</f>
        <v>PRODUCER</v>
      </c>
      <c r="C12" s="68">
        <f>Detail!Q24</f>
        <v>0</v>
      </c>
      <c r="D12" s="69">
        <f>Detail!R24</f>
        <v>0</v>
      </c>
      <c r="E12" s="70">
        <f>Detail!S24</f>
        <v>0</v>
      </c>
      <c r="F12" s="68">
        <f>Detail!U24</f>
        <v>0</v>
      </c>
      <c r="G12" s="76">
        <f>Detail!V24</f>
        <v>0</v>
      </c>
      <c r="H12" s="186">
        <f>Detail!K24</f>
        <v>0</v>
      </c>
      <c r="J12" s="146">
        <f>Detail!M24</f>
        <v>0</v>
      </c>
      <c r="K12" s="146">
        <f>Detail!N24</f>
        <v>0</v>
      </c>
    </row>
    <row r="13" spans="1:15" ht="14.25" customHeight="1" x14ac:dyDescent="0.2">
      <c r="A13" s="185" t="s">
        <v>15</v>
      </c>
      <c r="B13" s="63" t="str">
        <f>Detail!B26</f>
        <v>RIGHTS ACQUISITION</v>
      </c>
      <c r="C13" s="68">
        <f>Detail!Q35</f>
        <v>0</v>
      </c>
      <c r="D13" s="69">
        <f>Detail!R35</f>
        <v>0</v>
      </c>
      <c r="E13" s="70">
        <f>Detail!S35</f>
        <v>0</v>
      </c>
      <c r="F13" s="68">
        <f>Detail!U35</f>
        <v>0</v>
      </c>
      <c r="G13" s="76">
        <f>Detail!V35</f>
        <v>0</v>
      </c>
      <c r="H13" s="186">
        <f>Detail!K35</f>
        <v>0</v>
      </c>
      <c r="J13" s="147">
        <f>Detail!M35</f>
        <v>0</v>
      </c>
      <c r="K13" s="147">
        <f>Detail!N35</f>
        <v>0</v>
      </c>
    </row>
    <row r="14" spans="1:15" ht="14.25" customHeight="1" x14ac:dyDescent="0.2">
      <c r="A14" s="185" t="s">
        <v>16</v>
      </c>
      <c r="B14" s="63" t="str">
        <f>Detail!B37</f>
        <v>APPLICATION PREPARATION</v>
      </c>
      <c r="C14" s="68">
        <f>Detail!Q45</f>
        <v>0</v>
      </c>
      <c r="D14" s="69">
        <f>Detail!R45</f>
        <v>0</v>
      </c>
      <c r="E14" s="70">
        <f>Detail!S45</f>
        <v>0</v>
      </c>
      <c r="F14" s="68">
        <f>Detail!U45</f>
        <v>0</v>
      </c>
      <c r="G14" s="76">
        <f>Detail!V45</f>
        <v>0</v>
      </c>
      <c r="H14" s="186">
        <f>Detail!K45</f>
        <v>0</v>
      </c>
      <c r="J14" s="147">
        <f>Detail!M45</f>
        <v>0</v>
      </c>
      <c r="K14" s="147">
        <f>Detail!N45</f>
        <v>0</v>
      </c>
    </row>
    <row r="15" spans="1:15" s="4" customFormat="1" ht="14.25" customHeight="1" x14ac:dyDescent="0.2">
      <c r="A15" s="183"/>
      <c r="B15" s="28" t="s">
        <v>17</v>
      </c>
      <c r="C15" s="71">
        <f t="shared" ref="C15:H15" si="0">SUM(C12:C14)</f>
        <v>0</v>
      </c>
      <c r="D15" s="72">
        <f t="shared" si="0"/>
        <v>0</v>
      </c>
      <c r="E15" s="73">
        <f t="shared" si="0"/>
        <v>0</v>
      </c>
      <c r="F15" s="71">
        <f t="shared" si="0"/>
        <v>0</v>
      </c>
      <c r="G15" s="77">
        <f t="shared" si="0"/>
        <v>0</v>
      </c>
      <c r="H15" s="148">
        <f t="shared" si="0"/>
        <v>0</v>
      </c>
      <c r="J15" s="148">
        <f>SUM(J12:J14)</f>
        <v>0</v>
      </c>
      <c r="K15" s="148">
        <f>SUM(K12:K14)</f>
        <v>0</v>
      </c>
    </row>
    <row r="16" spans="1:15" s="4" customFormat="1" ht="14.25" customHeight="1" x14ac:dyDescent="0.2">
      <c r="A16" s="183"/>
      <c r="B16" s="28"/>
      <c r="C16" s="71"/>
      <c r="D16" s="72"/>
      <c r="E16" s="73"/>
      <c r="F16" s="71"/>
      <c r="G16" s="77"/>
      <c r="H16" s="187"/>
      <c r="J16" s="148"/>
      <c r="K16" s="149"/>
    </row>
    <row r="17" spans="1:11" ht="14.25" customHeight="1" x14ac:dyDescent="0.2">
      <c r="A17" s="185" t="s">
        <v>18</v>
      </c>
      <c r="B17" s="63" t="str">
        <f>Detail!B49</f>
        <v>KEY ROLES</v>
      </c>
      <c r="C17" s="68">
        <f>Detail!Q61</f>
        <v>0</v>
      </c>
      <c r="D17" s="69">
        <f>Detail!R61</f>
        <v>0</v>
      </c>
      <c r="E17" s="70">
        <f>Detail!S61</f>
        <v>0</v>
      </c>
      <c r="F17" s="68">
        <f>Detail!U61</f>
        <v>0</v>
      </c>
      <c r="G17" s="76">
        <f>Detail!V61</f>
        <v>0</v>
      </c>
      <c r="H17" s="186">
        <f>Detail!K61</f>
        <v>0</v>
      </c>
      <c r="J17" s="147">
        <f>Detail!M61</f>
        <v>0</v>
      </c>
      <c r="K17" s="147">
        <f>Detail!N61</f>
        <v>0</v>
      </c>
    </row>
    <row r="18" spans="1:11" ht="14.25" customHeight="1" x14ac:dyDescent="0.2">
      <c r="A18" s="185" t="s">
        <v>19</v>
      </c>
      <c r="B18" s="63" t="str">
        <f>Detail!B63</f>
        <v>DESIGN LABOUR</v>
      </c>
      <c r="C18" s="68">
        <f>Detail!Q75</f>
        <v>0</v>
      </c>
      <c r="D18" s="69">
        <f>Detail!R75</f>
        <v>0</v>
      </c>
      <c r="E18" s="70">
        <f>Detail!S75</f>
        <v>0</v>
      </c>
      <c r="F18" s="68">
        <f>Detail!U75</f>
        <v>0</v>
      </c>
      <c r="G18" s="76">
        <f>Detail!V75</f>
        <v>0</v>
      </c>
      <c r="H18" s="186">
        <f>Detail!K75</f>
        <v>0</v>
      </c>
      <c r="J18" s="147">
        <f>Detail!M75</f>
        <v>0</v>
      </c>
      <c r="K18" s="147">
        <f>Detail!N75</f>
        <v>0</v>
      </c>
    </row>
    <row r="19" spans="1:11" ht="14.25" customHeight="1" x14ac:dyDescent="0.2">
      <c r="A19" s="185" t="s">
        <v>20</v>
      </c>
      <c r="B19" s="63" t="str">
        <f>Detail!B77</f>
        <v>PROGRAMMING LABOUR</v>
      </c>
      <c r="C19" s="68">
        <f>Detail!Q86</f>
        <v>0</v>
      </c>
      <c r="D19" s="69">
        <f>Detail!R86</f>
        <v>0</v>
      </c>
      <c r="E19" s="70">
        <f>Detail!S86</f>
        <v>0</v>
      </c>
      <c r="F19" s="68">
        <f>Detail!U86</f>
        <v>0</v>
      </c>
      <c r="G19" s="76">
        <f>Detail!V86</f>
        <v>0</v>
      </c>
      <c r="H19" s="186">
        <f>Detail!K86</f>
        <v>0</v>
      </c>
      <c r="J19" s="147">
        <f>Detail!M86</f>
        <v>0</v>
      </c>
      <c r="K19" s="147">
        <f>Detail!N86</f>
        <v>0</v>
      </c>
    </row>
    <row r="20" spans="1:11" ht="14.25" customHeight="1" x14ac:dyDescent="0.2">
      <c r="A20" s="185" t="s">
        <v>21</v>
      </c>
      <c r="B20" s="63" t="str">
        <f>Detail!B88</f>
        <v>AUDIO / VIDEO LABOUR</v>
      </c>
      <c r="C20" s="68">
        <f>Detail!Q99</f>
        <v>0</v>
      </c>
      <c r="D20" s="69">
        <f>Detail!R99</f>
        <v>0</v>
      </c>
      <c r="E20" s="70">
        <f>Detail!S99</f>
        <v>0</v>
      </c>
      <c r="F20" s="68">
        <f>Detail!U99</f>
        <v>0</v>
      </c>
      <c r="G20" s="76">
        <f>Detail!V99</f>
        <v>0</v>
      </c>
      <c r="H20" s="186">
        <f>Detail!K99</f>
        <v>0</v>
      </c>
      <c r="J20" s="147">
        <f>Detail!M99</f>
        <v>0</v>
      </c>
      <c r="K20" s="147">
        <f>Detail!N99</f>
        <v>0</v>
      </c>
    </row>
    <row r="21" spans="1:11" ht="14.25" customHeight="1" x14ac:dyDescent="0.2">
      <c r="A21" s="185" t="s">
        <v>22</v>
      </c>
      <c r="B21" s="63" t="str">
        <f>Detail!B101</f>
        <v>TALENT</v>
      </c>
      <c r="C21" s="68">
        <f>Detail!Q107</f>
        <v>0</v>
      </c>
      <c r="D21" s="69">
        <f>Detail!R107</f>
        <v>0</v>
      </c>
      <c r="E21" s="70">
        <f>Detail!S107</f>
        <v>0</v>
      </c>
      <c r="F21" s="68">
        <f>Detail!U107</f>
        <v>0</v>
      </c>
      <c r="G21" s="76">
        <f>Detail!V107</f>
        <v>0</v>
      </c>
      <c r="H21" s="186">
        <f>Detail!K107</f>
        <v>0</v>
      </c>
      <c r="J21" s="147">
        <f>Detail!M107</f>
        <v>0</v>
      </c>
      <c r="K21" s="147">
        <f>Detail!N107</f>
        <v>0</v>
      </c>
    </row>
    <row r="22" spans="1:11" ht="14.25" customHeight="1" x14ac:dyDescent="0.2">
      <c r="A22" s="185" t="s">
        <v>23</v>
      </c>
      <c r="B22" s="63" t="str">
        <f>Detail!B109</f>
        <v>ADMINISTRATION LABOUR</v>
      </c>
      <c r="C22" s="68">
        <f>Detail!Q114</f>
        <v>0</v>
      </c>
      <c r="D22" s="69">
        <f>Detail!R114</f>
        <v>0</v>
      </c>
      <c r="E22" s="70">
        <f>Detail!S114</f>
        <v>0</v>
      </c>
      <c r="F22" s="68">
        <f>Detail!U114</f>
        <v>0</v>
      </c>
      <c r="G22" s="76">
        <f>Detail!V114</f>
        <v>0</v>
      </c>
      <c r="H22" s="186">
        <f>Detail!K114</f>
        <v>0</v>
      </c>
      <c r="J22" s="147">
        <f>Detail!M114</f>
        <v>0</v>
      </c>
      <c r="K22" s="147">
        <f>Detail!N114</f>
        <v>0</v>
      </c>
    </row>
    <row r="23" spans="1:11" ht="14.25" customHeight="1" x14ac:dyDescent="0.2">
      <c r="A23" s="185" t="s">
        <v>24</v>
      </c>
      <c r="B23" s="63" t="str">
        <f>Detail!B116</f>
        <v>OTHER LABOUR</v>
      </c>
      <c r="C23" s="68">
        <f>Detail!Q132</f>
        <v>0</v>
      </c>
      <c r="D23" s="69">
        <f>Detail!R132</f>
        <v>0</v>
      </c>
      <c r="E23" s="70">
        <f>Detail!S132</f>
        <v>0</v>
      </c>
      <c r="F23" s="68">
        <f>Detail!U132</f>
        <v>0</v>
      </c>
      <c r="G23" s="76">
        <f>Detail!V132</f>
        <v>0</v>
      </c>
      <c r="H23" s="186">
        <f>Detail!K132</f>
        <v>0</v>
      </c>
      <c r="J23" s="147">
        <f>Detail!M132</f>
        <v>0</v>
      </c>
      <c r="K23" s="147">
        <f>Detail!N132</f>
        <v>0</v>
      </c>
    </row>
    <row r="24" spans="1:11" s="4" customFormat="1" ht="14.25" customHeight="1" x14ac:dyDescent="0.2">
      <c r="A24" s="183"/>
      <c r="B24" s="28" t="s">
        <v>25</v>
      </c>
      <c r="C24" s="71">
        <f t="shared" ref="C24:H24" si="1">SUM(C17:C23)</f>
        <v>0</v>
      </c>
      <c r="D24" s="72">
        <f t="shared" si="1"/>
        <v>0</v>
      </c>
      <c r="E24" s="73">
        <f t="shared" si="1"/>
        <v>0</v>
      </c>
      <c r="F24" s="71">
        <f t="shared" si="1"/>
        <v>0</v>
      </c>
      <c r="G24" s="77">
        <f t="shared" si="1"/>
        <v>0</v>
      </c>
      <c r="H24" s="148">
        <f t="shared" si="1"/>
        <v>0</v>
      </c>
      <c r="J24" s="148">
        <f t="shared" ref="J24" si="2">SUM(J17:J23)</f>
        <v>0</v>
      </c>
      <c r="K24" s="148">
        <f t="shared" ref="K24" si="3">SUM(K17:K23)</f>
        <v>0</v>
      </c>
    </row>
    <row r="25" spans="1:11" s="4" customFormat="1" ht="14.25" customHeight="1" x14ac:dyDescent="0.2">
      <c r="A25" s="183"/>
      <c r="B25" s="28"/>
      <c r="C25" s="71"/>
      <c r="D25" s="72"/>
      <c r="E25" s="73"/>
      <c r="F25" s="71"/>
      <c r="G25" s="77"/>
      <c r="H25" s="148"/>
      <c r="J25" s="148"/>
      <c r="K25" s="149"/>
    </row>
    <row r="26" spans="1:11" ht="14.25" customHeight="1" x14ac:dyDescent="0.2">
      <c r="A26" s="185" t="s">
        <v>26</v>
      </c>
      <c r="B26" s="63" t="str">
        <f>Detail!B139</f>
        <v>EQUIPMENT AND MATERIALS</v>
      </c>
      <c r="C26" s="68">
        <f>Detail!Q151</f>
        <v>0</v>
      </c>
      <c r="D26" s="69">
        <f>Detail!R151</f>
        <v>0</v>
      </c>
      <c r="E26" s="70">
        <f>Detail!S151</f>
        <v>0</v>
      </c>
      <c r="F26" s="68">
        <f>Detail!U151</f>
        <v>0</v>
      </c>
      <c r="G26" s="76">
        <f>Detail!V151</f>
        <v>0</v>
      </c>
      <c r="H26" s="186">
        <f>Detail!K151</f>
        <v>0</v>
      </c>
      <c r="J26" s="150">
        <f>Detail!M151</f>
        <v>0</v>
      </c>
      <c r="K26" s="150">
        <f>Detail!N151</f>
        <v>0</v>
      </c>
    </row>
    <row r="27" spans="1:11" ht="14.25" customHeight="1" x14ac:dyDescent="0.2">
      <c r="A27" s="185" t="s">
        <v>27</v>
      </c>
      <c r="B27" s="63" t="str">
        <f>Detail!B153</f>
        <v xml:space="preserve">AUDIO / VIDEO EQUIPMENT AND MATERIALS </v>
      </c>
      <c r="C27" s="68">
        <f>Detail!Q168</f>
        <v>0</v>
      </c>
      <c r="D27" s="69">
        <f>Detail!R168</f>
        <v>0</v>
      </c>
      <c r="E27" s="70">
        <f>Detail!S168</f>
        <v>0</v>
      </c>
      <c r="F27" s="68">
        <f>Detail!U168</f>
        <v>0</v>
      </c>
      <c r="G27" s="76">
        <f>Detail!V168</f>
        <v>0</v>
      </c>
      <c r="H27" s="186">
        <f>Detail!K168</f>
        <v>0</v>
      </c>
      <c r="J27" s="150">
        <f>Detail!M168</f>
        <v>0</v>
      </c>
      <c r="K27" s="150">
        <f>Detail!N168</f>
        <v>0</v>
      </c>
    </row>
    <row r="28" spans="1:11" s="4" customFormat="1" ht="14.25" customHeight="1" x14ac:dyDescent="0.2">
      <c r="A28" s="183"/>
      <c r="B28" s="28" t="s">
        <v>28</v>
      </c>
      <c r="C28" s="71">
        <f t="shared" ref="C28:H28" si="4">SUM(C26:C27)</f>
        <v>0</v>
      </c>
      <c r="D28" s="72">
        <f t="shared" si="4"/>
        <v>0</v>
      </c>
      <c r="E28" s="73">
        <f t="shared" si="4"/>
        <v>0</v>
      </c>
      <c r="F28" s="71">
        <f t="shared" si="4"/>
        <v>0</v>
      </c>
      <c r="G28" s="77">
        <f t="shared" si="4"/>
        <v>0</v>
      </c>
      <c r="H28" s="148">
        <f t="shared" si="4"/>
        <v>0</v>
      </c>
      <c r="J28" s="148">
        <f t="shared" ref="J28:K28" si="5">SUM(J26:J27)</f>
        <v>0</v>
      </c>
      <c r="K28" s="149">
        <f t="shared" si="5"/>
        <v>0</v>
      </c>
    </row>
    <row r="29" spans="1:11" s="4" customFormat="1" ht="14.25" customHeight="1" x14ac:dyDescent="0.2">
      <c r="A29" s="183"/>
      <c r="B29" s="28"/>
      <c r="C29" s="71"/>
      <c r="D29" s="72"/>
      <c r="E29" s="73"/>
      <c r="F29" s="71"/>
      <c r="G29" s="77"/>
      <c r="H29" s="188"/>
      <c r="J29" s="148"/>
      <c r="K29" s="149"/>
    </row>
    <row r="30" spans="1:11" s="4" customFormat="1" ht="14.25" customHeight="1" x14ac:dyDescent="0.2">
      <c r="A30" s="183"/>
      <c r="B30" s="28" t="s">
        <v>29</v>
      </c>
      <c r="C30" s="71">
        <f t="shared" ref="C30:H30" si="6">C24+C28</f>
        <v>0</v>
      </c>
      <c r="D30" s="72">
        <f t="shared" si="6"/>
        <v>0</v>
      </c>
      <c r="E30" s="73">
        <f t="shared" si="6"/>
        <v>0</v>
      </c>
      <c r="F30" s="71">
        <f t="shared" si="6"/>
        <v>0</v>
      </c>
      <c r="G30" s="77">
        <f t="shared" si="6"/>
        <v>0</v>
      </c>
      <c r="H30" s="148">
        <f t="shared" si="6"/>
        <v>0</v>
      </c>
      <c r="J30" s="148">
        <f>Detail!M170</f>
        <v>0</v>
      </c>
      <c r="K30" s="149">
        <f>Detail!N170</f>
        <v>0</v>
      </c>
    </row>
    <row r="31" spans="1:11" s="4" customFormat="1" ht="14.25" customHeight="1" x14ac:dyDescent="0.2">
      <c r="A31" s="183"/>
      <c r="B31" s="28"/>
      <c r="C31" s="71"/>
      <c r="D31" s="72"/>
      <c r="E31" s="73"/>
      <c r="F31" s="71"/>
      <c r="G31" s="77"/>
      <c r="H31" s="188"/>
      <c r="J31" s="148"/>
      <c r="K31" s="149"/>
    </row>
    <row r="32" spans="1:11" ht="14.25" customHeight="1" x14ac:dyDescent="0.2">
      <c r="A32" s="185" t="s">
        <v>30</v>
      </c>
      <c r="B32" s="63" t="str">
        <f>Detail!B173</f>
        <v>ADMINISTRATION</v>
      </c>
      <c r="C32" s="68">
        <f>Detail!Q185</f>
        <v>0</v>
      </c>
      <c r="D32" s="69">
        <f>Detail!R185</f>
        <v>0</v>
      </c>
      <c r="E32" s="70">
        <f>Detail!S185</f>
        <v>0</v>
      </c>
      <c r="F32" s="68">
        <f>Detail!U185</f>
        <v>0</v>
      </c>
      <c r="G32" s="76">
        <f>Detail!V185</f>
        <v>0</v>
      </c>
      <c r="H32" s="186">
        <f>Detail!K185</f>
        <v>0</v>
      </c>
      <c r="J32" s="150">
        <f>Detail!M185</f>
        <v>0</v>
      </c>
      <c r="K32" s="150">
        <f>Detail!N185</f>
        <v>0</v>
      </c>
    </row>
    <row r="33" spans="1:13" ht="14.25" customHeight="1" x14ac:dyDescent="0.2">
      <c r="A33" s="189"/>
      <c r="B33" s="28" t="s">
        <v>31</v>
      </c>
      <c r="C33" s="71">
        <f>C32</f>
        <v>0</v>
      </c>
      <c r="D33" s="72">
        <f>D32</f>
        <v>0</v>
      </c>
      <c r="E33" s="73">
        <f>E32</f>
        <v>0</v>
      </c>
      <c r="F33" s="71">
        <f>F32</f>
        <v>0</v>
      </c>
      <c r="G33" s="77">
        <f>G32</f>
        <v>0</v>
      </c>
      <c r="H33" s="148">
        <f>SUM(H32:H32)</f>
        <v>0</v>
      </c>
      <c r="J33" s="148">
        <f>J32</f>
        <v>0</v>
      </c>
      <c r="K33" s="149">
        <f>K32</f>
        <v>0</v>
      </c>
    </row>
    <row r="34" spans="1:13" ht="14.25" customHeight="1" x14ac:dyDescent="0.2">
      <c r="A34" s="189"/>
      <c r="B34" s="63"/>
      <c r="C34" s="68"/>
      <c r="D34" s="69"/>
      <c r="E34" s="70"/>
      <c r="F34" s="68"/>
      <c r="G34" s="102"/>
      <c r="H34" s="190"/>
      <c r="J34" s="148"/>
      <c r="K34" s="149"/>
    </row>
    <row r="35" spans="1:13" ht="14.25" customHeight="1" x14ac:dyDescent="0.2">
      <c r="A35" s="189"/>
      <c r="B35" s="28" t="s">
        <v>32</v>
      </c>
      <c r="C35" s="71"/>
      <c r="D35" s="72"/>
      <c r="E35" s="101"/>
      <c r="F35" s="71"/>
      <c r="G35" s="103"/>
      <c r="H35" s="190"/>
      <c r="J35" s="148"/>
      <c r="K35" s="149"/>
    </row>
    <row r="36" spans="1:13" ht="14.25" customHeight="1" x14ac:dyDescent="0.2">
      <c r="A36" s="191" t="s">
        <v>33</v>
      </c>
      <c r="B36" s="63" t="str">
        <f>Detail!B190</f>
        <v>CORPORATE OVERHEAD</v>
      </c>
      <c r="C36" s="68">
        <f>ROUND(Detail!Q190,0)</f>
        <v>0</v>
      </c>
      <c r="D36" s="69">
        <f>ROUND(Detail!R190,0)</f>
        <v>0</v>
      </c>
      <c r="E36" s="100">
        <f>ROUND(Detail!S190,0)</f>
        <v>0</v>
      </c>
      <c r="F36" s="68">
        <f>ROUND(Detail!U190,0)</f>
        <v>0</v>
      </c>
      <c r="G36" s="100">
        <f>ROUND(Detail!V190,0)</f>
        <v>0</v>
      </c>
      <c r="H36" s="148">
        <f>ROUND(Detail!K190,0)</f>
        <v>0</v>
      </c>
      <c r="J36" s="150">
        <f>Detail!M190</f>
        <v>0</v>
      </c>
      <c r="K36" s="150">
        <f>Detail!N190</f>
        <v>0</v>
      </c>
    </row>
    <row r="37" spans="1:13" ht="14.25" customHeight="1" x14ac:dyDescent="0.2">
      <c r="A37" s="191" t="s">
        <v>34</v>
      </c>
      <c r="B37" s="63" t="str">
        <f>Detail!B191</f>
        <v>CONTINGENCY</v>
      </c>
      <c r="C37" s="68">
        <f>ROUND(Detail!Q191,0)</f>
        <v>0</v>
      </c>
      <c r="D37" s="69">
        <f>ROUND(Detail!R191,0)</f>
        <v>0</v>
      </c>
      <c r="E37" s="100">
        <f>ROUND(Detail!S191,0)</f>
        <v>0</v>
      </c>
      <c r="F37" s="68">
        <f>ROUND(Detail!U191,0)</f>
        <v>0</v>
      </c>
      <c r="G37" s="100">
        <f>ROUND(Detail!V191,0)</f>
        <v>0</v>
      </c>
      <c r="H37" s="148">
        <f>ROUND(Detail!K191,0)</f>
        <v>0</v>
      </c>
      <c r="J37" s="150">
        <f>Detail!M191</f>
        <v>0</v>
      </c>
      <c r="K37" s="150">
        <f>Detail!N191</f>
        <v>0</v>
      </c>
    </row>
    <row r="38" spans="1:13" ht="14.25" customHeight="1" thickBot="1" x14ac:dyDescent="0.25">
      <c r="A38" s="189"/>
      <c r="B38" s="63"/>
      <c r="C38" s="98"/>
      <c r="D38" s="99"/>
      <c r="E38" s="162"/>
      <c r="F38" s="98"/>
      <c r="G38" s="163"/>
      <c r="H38" s="192"/>
      <c r="J38" s="168"/>
      <c r="K38" s="169"/>
    </row>
    <row r="39" spans="1:13" s="4" customFormat="1" ht="14.25" customHeight="1" thickBot="1" x14ac:dyDescent="0.25">
      <c r="A39" s="193"/>
      <c r="B39" s="194" t="s">
        <v>35</v>
      </c>
      <c r="C39" s="164">
        <f t="shared" ref="C39:H39" si="7">C15+C24+C28+C33+C36+C37</f>
        <v>0</v>
      </c>
      <c r="D39" s="165">
        <f t="shared" si="7"/>
        <v>0</v>
      </c>
      <c r="E39" s="166">
        <f t="shared" si="7"/>
        <v>0</v>
      </c>
      <c r="F39" s="167">
        <f t="shared" si="7"/>
        <v>0</v>
      </c>
      <c r="G39" s="166">
        <f t="shared" si="7"/>
        <v>0</v>
      </c>
      <c r="H39" s="144">
        <f t="shared" si="7"/>
        <v>0</v>
      </c>
      <c r="J39" s="170">
        <f>Detail!M193</f>
        <v>0</v>
      </c>
      <c r="K39" s="170">
        <f>Detail!N193</f>
        <v>0</v>
      </c>
    </row>
    <row r="40" spans="1:13" s="4" customFormat="1" ht="14.25" customHeight="1" x14ac:dyDescent="0.2">
      <c r="C40" s="108"/>
      <c r="D40" s="108"/>
      <c r="E40" s="108"/>
      <c r="F40" s="108"/>
      <c r="G40" s="108"/>
      <c r="H40" s="108"/>
    </row>
    <row r="41" spans="1:13" s="4" customFormat="1" ht="14.25" customHeight="1" x14ac:dyDescent="0.2">
      <c r="A41" s="154" t="s">
        <v>36</v>
      </c>
      <c r="B41" s="305" t="str">
        <f>Detail!B195</f>
        <v>PRIOR CONCEPTUALIZATION COSTS (if financed by the CMF) :</v>
      </c>
      <c r="C41" s="306"/>
      <c r="D41" s="306"/>
      <c r="E41" s="306"/>
      <c r="F41" s="306"/>
      <c r="G41" s="307"/>
      <c r="H41" s="110">
        <f>ROUND(Detail!K195,0)</f>
        <v>0</v>
      </c>
    </row>
    <row r="42" spans="1:13" s="4" customFormat="1" ht="14.25" customHeight="1" x14ac:dyDescent="0.2">
      <c r="C42" s="108"/>
      <c r="D42" s="108"/>
      <c r="E42" s="108"/>
      <c r="F42" s="108"/>
      <c r="G42" s="108"/>
      <c r="H42" s="108"/>
    </row>
    <row r="43" spans="1:13" s="4" customFormat="1" ht="14.25" customHeight="1" x14ac:dyDescent="0.2">
      <c r="A43" s="28"/>
      <c r="B43" s="308" t="s">
        <v>37</v>
      </c>
      <c r="C43" s="306"/>
      <c r="D43" s="306"/>
      <c r="E43" s="306"/>
      <c r="F43" s="306"/>
      <c r="G43" s="307"/>
      <c r="H43" s="109">
        <f>H39+H41</f>
        <v>0</v>
      </c>
    </row>
    <row r="44" spans="1:13" s="4" customFormat="1" ht="14.25" customHeight="1" x14ac:dyDescent="0.2">
      <c r="A44" s="151"/>
      <c r="C44" s="152"/>
      <c r="D44" s="152"/>
      <c r="E44" s="152"/>
      <c r="F44" s="152"/>
      <c r="G44" s="152"/>
      <c r="H44" s="152"/>
      <c r="J44" s="3"/>
      <c r="K44" s="104"/>
      <c r="L44" s="3"/>
      <c r="M44" s="104"/>
    </row>
    <row r="45" spans="1:13" s="4" customFormat="1" ht="14.25" customHeight="1" x14ac:dyDescent="0.2">
      <c r="A45" s="151"/>
      <c r="B45" s="218"/>
      <c r="C45" s="231" t="str">
        <f>J10</f>
        <v>-</v>
      </c>
      <c r="D45" s="317" t="str">
        <f>J11</f>
        <v>-</v>
      </c>
      <c r="E45" s="318"/>
      <c r="F45" s="230"/>
      <c r="G45" s="230" t="s">
        <v>303</v>
      </c>
      <c r="H45" s="161">
        <f>J39</f>
        <v>0</v>
      </c>
      <c r="J45" s="3"/>
      <c r="K45" s="104"/>
      <c r="L45" s="3"/>
      <c r="M45" s="104"/>
    </row>
    <row r="46" spans="1:13" s="4" customFormat="1" ht="14.25" customHeight="1" x14ac:dyDescent="0.2">
      <c r="A46" s="151"/>
      <c r="C46" s="152"/>
      <c r="D46" s="160"/>
      <c r="E46" s="160"/>
      <c r="F46" s="152"/>
      <c r="G46" s="152"/>
      <c r="H46" s="152"/>
      <c r="J46" s="3"/>
      <c r="K46" s="104"/>
      <c r="L46" s="3"/>
      <c r="M46" s="104"/>
    </row>
    <row r="47" spans="1:13" s="4" customFormat="1" ht="14.25" customHeight="1" x14ac:dyDescent="0.2">
      <c r="A47" s="151"/>
      <c r="B47" s="218"/>
      <c r="C47" s="231" t="str">
        <f>K10</f>
        <v>-</v>
      </c>
      <c r="D47" s="317" t="str">
        <f>K11</f>
        <v>-</v>
      </c>
      <c r="E47" s="318"/>
      <c r="F47" s="230"/>
      <c r="G47" s="230" t="s">
        <v>304</v>
      </c>
      <c r="H47" s="161">
        <f>K39</f>
        <v>0</v>
      </c>
      <c r="J47" s="3"/>
      <c r="K47" s="104"/>
      <c r="L47" s="3"/>
      <c r="M47" s="104"/>
    </row>
    <row r="48" spans="1:13" s="4" customFormat="1" ht="14.25" customHeight="1" x14ac:dyDescent="0.2">
      <c r="A48" s="151"/>
      <c r="C48" s="152"/>
      <c r="D48" s="152"/>
      <c r="E48" s="152"/>
      <c r="F48" s="152"/>
      <c r="G48" s="152"/>
      <c r="H48" s="152"/>
      <c r="J48" s="3"/>
      <c r="K48" s="104"/>
      <c r="L48" s="3"/>
      <c r="M48" s="104"/>
    </row>
    <row r="49" spans="1:13" s="4" customFormat="1" ht="14.25" customHeight="1" x14ac:dyDescent="0.2">
      <c r="A49" s="151"/>
      <c r="C49" s="224"/>
      <c r="D49" s="223"/>
      <c r="E49" s="209"/>
      <c r="F49" s="209"/>
      <c r="G49" s="225" t="s">
        <v>38</v>
      </c>
      <c r="H49" s="153">
        <f>H43+H45+H47</f>
        <v>0</v>
      </c>
      <c r="J49" s="3"/>
      <c r="K49" s="104"/>
      <c r="L49" s="3"/>
      <c r="M49" s="104"/>
    </row>
    <row r="50" spans="1:13" ht="12" customHeight="1" thickBot="1" x14ac:dyDescent="0.25">
      <c r="A50" s="313"/>
      <c r="B50" s="301"/>
      <c r="C50" s="301"/>
      <c r="D50" s="301"/>
      <c r="E50" s="301"/>
      <c r="F50" s="301"/>
      <c r="G50" s="301"/>
      <c r="H50" s="301"/>
      <c r="K50" s="104"/>
      <c r="M50" s="104"/>
    </row>
    <row r="51" spans="1:13" ht="18" customHeight="1" x14ac:dyDescent="0.2">
      <c r="A51" s="171" t="s">
        <v>39</v>
      </c>
      <c r="B51" s="172"/>
      <c r="C51" s="78" t="str">
        <f>IF((C39+D39+E39)&lt;&gt;H39,"    Please check : All expenses must be allocated as 'Internal', 'Related' or 'External'","")</f>
        <v/>
      </c>
      <c r="D51" s="3"/>
      <c r="E51" s="3"/>
      <c r="F51" s="3"/>
      <c r="G51" s="3"/>
    </row>
    <row r="52" spans="1:13" ht="18" customHeight="1" x14ac:dyDescent="0.2">
      <c r="A52" s="173" t="s">
        <v>40</v>
      </c>
      <c r="B52" s="174"/>
      <c r="C52" s="78" t="str">
        <f>IF((F39+G39)&lt;&gt;H39,"    Please check : All expenses must be allocated as 'Canadian' or 'Non-Canadian'","")</f>
        <v/>
      </c>
      <c r="D52" s="3"/>
      <c r="E52" s="3"/>
      <c r="F52" s="3"/>
      <c r="G52" s="3"/>
    </row>
    <row r="53" spans="1:13" ht="18" customHeight="1" x14ac:dyDescent="0.2">
      <c r="A53" s="212"/>
      <c r="B53" s="211"/>
      <c r="C53" s="78" t="str">
        <f>IF(OR(H36&gt;(0.1*H30),H37&gt;(0.1*H30)),"    Please check : Account F and/or G exceeds the cap","")</f>
        <v/>
      </c>
      <c r="D53" s="3"/>
      <c r="E53" s="3"/>
      <c r="F53" s="3"/>
      <c r="G53" s="3"/>
    </row>
    <row r="54" spans="1:13" ht="18" customHeight="1" thickBot="1" x14ac:dyDescent="0.25">
      <c r="A54" s="213" t="s">
        <v>41</v>
      </c>
      <c r="B54" s="214"/>
      <c r="C54" s="85" t="str">
        <f>IF(G39&gt;(0.25*H39),"    Please check : Canadian costs represent less than 75% of the budget","")</f>
        <v/>
      </c>
      <c r="D54" s="3"/>
      <c r="E54" s="3"/>
      <c r="F54" s="3"/>
      <c r="G54" s="3"/>
    </row>
    <row r="55" spans="1:13" ht="30" customHeight="1" x14ac:dyDescent="0.2">
      <c r="A55" s="304" t="s">
        <v>347</v>
      </c>
      <c r="B55" s="304"/>
      <c r="C55" s="304"/>
      <c r="D55" s="304"/>
      <c r="E55" s="304"/>
      <c r="F55" s="304"/>
      <c r="G55" s="304"/>
      <c r="H55" s="304"/>
    </row>
    <row r="57" spans="1:13" x14ac:dyDescent="0.2">
      <c r="A57" s="265" t="s">
        <v>366</v>
      </c>
    </row>
  </sheetData>
  <sheetProtection algorithmName="SHA-512" hashValue="t/mMnlWAZCfLaNzNAc82FrRJLKGADiFSAtthmvNfArDse3fPWC+P8ITop2tMMQFrEu6MiiO8hYbvgFJLGQi0iw==" saltValue="EVTfCQZbOUO9Fr/s1za8WA==" spinCount="100000" sheet="1" selectLockedCells="1"/>
  <mergeCells count="10">
    <mergeCell ref="A55:H55"/>
    <mergeCell ref="B41:G41"/>
    <mergeCell ref="B43:G43"/>
    <mergeCell ref="J8:K8"/>
    <mergeCell ref="J9:K9"/>
    <mergeCell ref="A50:H50"/>
    <mergeCell ref="C10:E10"/>
    <mergeCell ref="F10:G10"/>
    <mergeCell ref="D45:E45"/>
    <mergeCell ref="D47:E47"/>
  </mergeCells>
  <phoneticPr fontId="0" type="noConversion"/>
  <printOptions horizontalCentered="1"/>
  <pageMargins left="0.55118110236220474" right="0.55118110236220474" top="0.96250000000000002" bottom="0.74803149606299213" header="0.51181102362204722" footer="0.51181102362204722"/>
  <pageSetup scale="54" firstPageNumber="2" orientation="landscape" r:id="rId1"/>
  <headerFooter alignWithMargins="0"/>
  <ignoredErrors>
    <ignoredError sqref="A13:A14 A17:A23 A26:A27 A32" numberStoredAsText="1"/>
    <ignoredError sqref="B7:B8"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V246"/>
  <sheetViews>
    <sheetView showGridLines="0" showRuler="0" zoomScale="115" zoomScaleNormal="115" zoomScalePageLayoutView="60" workbookViewId="0">
      <pane xSplit="2" topLeftCell="C1" activePane="topRight" state="frozen"/>
      <selection activeCell="A133" sqref="A133"/>
      <selection pane="topRight" activeCell="A11" sqref="A11:K12"/>
    </sheetView>
  </sheetViews>
  <sheetFormatPr baseColWidth="10" defaultColWidth="8.88671875" defaultRowHeight="15" customHeight="1" x14ac:dyDescent="0.2"/>
  <cols>
    <col min="1" max="1" width="5" style="7" customWidth="1"/>
    <col min="2" max="2" width="47.88671875" customWidth="1"/>
    <col min="3" max="3" width="38.88671875" customWidth="1"/>
    <col min="4" max="4" width="8.6640625" customWidth="1"/>
    <col min="5" max="5" width="6.33203125" customWidth="1"/>
    <col min="6" max="6" width="12.77734375" customWidth="1"/>
    <col min="7" max="7" width="11.33203125" customWidth="1"/>
    <col min="8" max="8" width="13.5546875" customWidth="1"/>
    <col min="9" max="9" width="11" customWidth="1"/>
    <col min="10" max="10" width="10.109375" customWidth="1"/>
    <col min="11" max="11" width="10.33203125" bestFit="1" customWidth="1"/>
    <col min="12" max="12" width="50.21875" style="74" customWidth="1"/>
    <col min="13" max="14" width="13.88671875" style="74" customWidth="1"/>
    <col min="15" max="15" width="14.77734375" style="74" customWidth="1"/>
    <col min="16" max="16" width="3.33203125" style="58" customWidth="1"/>
    <col min="17" max="19" width="10.77734375" customWidth="1"/>
    <col min="20" max="20" width="2.44140625" customWidth="1"/>
    <col min="21" max="22" width="10.77734375" customWidth="1"/>
  </cols>
  <sheetData>
    <row r="1" spans="1:22" ht="15" customHeight="1" x14ac:dyDescent="0.2">
      <c r="A1" s="111"/>
      <c r="B1" s="111"/>
      <c r="C1" s="111"/>
      <c r="D1" s="111"/>
      <c r="E1" s="111"/>
      <c r="F1" s="111"/>
      <c r="G1" s="111"/>
      <c r="H1" s="111"/>
      <c r="I1" s="111"/>
      <c r="J1" s="111"/>
      <c r="K1" s="111"/>
      <c r="L1"/>
      <c r="M1"/>
      <c r="N1"/>
      <c r="O1"/>
    </row>
    <row r="2" spans="1:22" ht="15" customHeight="1" x14ac:dyDescent="0.25">
      <c r="F2" s="130"/>
      <c r="G2" s="130"/>
      <c r="H2" s="130"/>
      <c r="I2" s="130"/>
      <c r="K2" s="130" t="s">
        <v>324</v>
      </c>
    </row>
    <row r="3" spans="1:22" ht="15" customHeight="1" x14ac:dyDescent="0.25">
      <c r="E3" s="126"/>
      <c r="F3" s="126"/>
      <c r="K3" s="130" t="s">
        <v>364</v>
      </c>
      <c r="M3" s="399"/>
      <c r="N3" s="400"/>
      <c r="O3" s="400"/>
      <c r="P3" s="400"/>
      <c r="Q3" s="400"/>
      <c r="R3" s="400"/>
      <c r="S3" s="400"/>
      <c r="T3" s="400"/>
      <c r="U3" s="400"/>
      <c r="V3" s="400"/>
    </row>
    <row r="4" spans="1:22" ht="15" customHeight="1" x14ac:dyDescent="0.2">
      <c r="B4" s="129" t="s">
        <v>1</v>
      </c>
      <c r="C4" s="226" t="s">
        <v>46</v>
      </c>
      <c r="E4" s="126"/>
      <c r="F4" s="126"/>
      <c r="K4" s="53" t="s">
        <v>42</v>
      </c>
      <c r="M4" s="400"/>
      <c r="N4" s="400"/>
      <c r="O4" s="400"/>
      <c r="P4" s="400"/>
      <c r="Q4" s="400"/>
      <c r="R4" s="400"/>
      <c r="S4" s="400"/>
      <c r="T4" s="400"/>
      <c r="U4" s="400"/>
      <c r="V4" s="400"/>
    </row>
    <row r="5" spans="1:22" ht="15" customHeight="1" x14ac:dyDescent="0.2">
      <c r="B5" s="129" t="s">
        <v>2</v>
      </c>
      <c r="C5" s="227" t="s">
        <v>46</v>
      </c>
      <c r="M5" s="400"/>
      <c r="N5" s="400"/>
      <c r="O5" s="400"/>
      <c r="P5" s="400"/>
      <c r="Q5" s="400"/>
      <c r="R5" s="400"/>
      <c r="S5" s="400"/>
      <c r="T5" s="400"/>
      <c r="U5" s="400"/>
      <c r="V5" s="400"/>
    </row>
    <row r="6" spans="1:22" ht="15" customHeight="1" x14ac:dyDescent="0.2">
      <c r="M6" s="19"/>
      <c r="N6" s="19"/>
      <c r="O6" s="19"/>
      <c r="P6" s="19"/>
      <c r="Q6" s="19"/>
      <c r="R6" s="19"/>
      <c r="S6" s="19"/>
      <c r="T6" s="19"/>
      <c r="U6" s="19"/>
      <c r="V6" s="19"/>
    </row>
    <row r="7" spans="1:22" s="134" customFormat="1" ht="18" customHeight="1" x14ac:dyDescent="0.2">
      <c r="A7" s="424" t="s">
        <v>353</v>
      </c>
      <c r="B7" s="425"/>
      <c r="C7" s="425"/>
      <c r="D7" s="425"/>
      <c r="E7" s="425"/>
      <c r="F7" s="425"/>
      <c r="G7" s="425"/>
      <c r="H7" s="425"/>
      <c r="I7" s="425"/>
      <c r="J7" s="425"/>
      <c r="K7" s="426"/>
      <c r="L7" s="277"/>
      <c r="M7" s="12"/>
      <c r="N7" s="12"/>
      <c r="O7" s="12"/>
      <c r="P7" s="12"/>
      <c r="Q7" s="12"/>
      <c r="R7" s="12"/>
      <c r="S7" s="12"/>
      <c r="T7" s="12"/>
      <c r="U7" s="12"/>
      <c r="V7" s="12"/>
    </row>
    <row r="8" spans="1:22" s="134" customFormat="1" ht="18" customHeight="1" thickBot="1" x14ac:dyDescent="0.25">
      <c r="A8" s="271" t="s">
        <v>311</v>
      </c>
      <c r="B8" s="272"/>
      <c r="C8" s="272"/>
      <c r="D8" s="272"/>
      <c r="E8" s="272"/>
      <c r="F8" s="272"/>
      <c r="G8" s="272"/>
      <c r="H8" s="272"/>
      <c r="I8" s="272"/>
      <c r="J8" s="272"/>
      <c r="K8" s="273"/>
      <c r="M8" s="277"/>
      <c r="N8" s="277"/>
      <c r="O8" s="277"/>
      <c r="P8" s="278"/>
    </row>
    <row r="9" spans="1:22" s="134" customFormat="1" ht="18" customHeight="1" thickBot="1" x14ac:dyDescent="0.25">
      <c r="A9" s="274" t="s">
        <v>352</v>
      </c>
      <c r="B9" s="275"/>
      <c r="C9" s="275"/>
      <c r="D9" s="275"/>
      <c r="E9" s="275"/>
      <c r="F9" s="275"/>
      <c r="G9" s="275"/>
      <c r="H9" s="275"/>
      <c r="I9" s="275"/>
      <c r="J9" s="275"/>
      <c r="K9" s="276"/>
      <c r="M9" s="401" t="s">
        <v>302</v>
      </c>
      <c r="N9" s="402"/>
      <c r="O9" s="403"/>
      <c r="P9" s="278"/>
    </row>
    <row r="10" spans="1:22" s="134" customFormat="1" ht="18" customHeight="1" x14ac:dyDescent="0.2">
      <c r="A10" s="407" t="s">
        <v>351</v>
      </c>
      <c r="B10" s="408"/>
      <c r="C10" s="408"/>
      <c r="D10" s="408"/>
      <c r="E10" s="408"/>
      <c r="F10" s="408"/>
      <c r="G10" s="408"/>
      <c r="H10" s="408"/>
      <c r="I10" s="408"/>
      <c r="J10" s="408"/>
      <c r="K10" s="409"/>
      <c r="L10" s="279"/>
      <c r="M10" s="427" t="s">
        <v>307</v>
      </c>
      <c r="N10" s="379"/>
      <c r="O10" s="380"/>
      <c r="P10" s="210"/>
      <c r="Q10" s="210"/>
    </row>
    <row r="11" spans="1:22" s="134" customFormat="1" ht="18" customHeight="1" x14ac:dyDescent="0.2">
      <c r="A11" s="410" t="s">
        <v>365</v>
      </c>
      <c r="B11" s="408"/>
      <c r="C11" s="408"/>
      <c r="D11" s="408"/>
      <c r="E11" s="408"/>
      <c r="F11" s="408"/>
      <c r="G11" s="408"/>
      <c r="H11" s="408"/>
      <c r="I11" s="408"/>
      <c r="J11" s="408"/>
      <c r="K11" s="409"/>
      <c r="M11" s="197" t="s">
        <v>44</v>
      </c>
      <c r="N11" s="198" t="s">
        <v>43</v>
      </c>
      <c r="O11" s="199" t="s">
        <v>45</v>
      </c>
      <c r="T11" s="278"/>
    </row>
    <row r="12" spans="1:22" s="134" customFormat="1" ht="18" customHeight="1" thickBot="1" x14ac:dyDescent="0.25">
      <c r="A12" s="411"/>
      <c r="B12" s="408"/>
      <c r="C12" s="408"/>
      <c r="D12" s="408"/>
      <c r="E12" s="408"/>
      <c r="F12" s="408"/>
      <c r="G12" s="408"/>
      <c r="H12" s="408"/>
      <c r="I12" s="408"/>
      <c r="J12" s="408"/>
      <c r="K12" s="409"/>
      <c r="M12" s="200" t="s">
        <v>46</v>
      </c>
      <c r="N12" s="201" t="s">
        <v>46</v>
      </c>
      <c r="O12" s="136" t="s">
        <v>46</v>
      </c>
      <c r="T12" s="278"/>
    </row>
    <row r="13" spans="1:22" s="134" customFormat="1" ht="18" customHeight="1" x14ac:dyDescent="0.2">
      <c r="A13" s="412" t="s">
        <v>313</v>
      </c>
      <c r="B13" s="413"/>
      <c r="C13" s="413"/>
      <c r="D13" s="413"/>
      <c r="E13" s="413"/>
      <c r="F13" s="413"/>
      <c r="G13" s="413"/>
      <c r="H13" s="413"/>
      <c r="I13" s="413"/>
      <c r="J13" s="413"/>
      <c r="K13" s="414"/>
      <c r="M13" s="427" t="s">
        <v>308</v>
      </c>
      <c r="N13" s="379"/>
      <c r="O13" s="380"/>
      <c r="T13" s="278"/>
    </row>
    <row r="14" spans="1:22" s="134" customFormat="1" ht="18" customHeight="1" x14ac:dyDescent="0.2">
      <c r="A14" s="415"/>
      <c r="B14" s="413"/>
      <c r="C14" s="413"/>
      <c r="D14" s="413"/>
      <c r="E14" s="413"/>
      <c r="F14" s="413"/>
      <c r="G14" s="413"/>
      <c r="H14" s="413"/>
      <c r="I14" s="413"/>
      <c r="J14" s="413"/>
      <c r="K14" s="414"/>
      <c r="M14" s="197" t="s">
        <v>48</v>
      </c>
      <c r="N14" s="198" t="s">
        <v>47</v>
      </c>
      <c r="O14" s="199" t="s">
        <v>49</v>
      </c>
      <c r="P14" s="277"/>
      <c r="Q14" s="210"/>
      <c r="R14" s="210"/>
      <c r="S14" s="210"/>
      <c r="T14" s="210"/>
      <c r="U14" s="210"/>
      <c r="V14" s="210"/>
    </row>
    <row r="15" spans="1:22" s="134" customFormat="1" ht="18" customHeight="1" thickBot="1" x14ac:dyDescent="0.25">
      <c r="A15" s="428" t="s">
        <v>322</v>
      </c>
      <c r="B15" s="429"/>
      <c r="C15" s="429"/>
      <c r="D15" s="429"/>
      <c r="E15" s="429"/>
      <c r="F15" s="429"/>
      <c r="G15" s="429"/>
      <c r="H15" s="429"/>
      <c r="I15" s="429"/>
      <c r="J15" s="429"/>
      <c r="K15" s="430"/>
      <c r="M15" s="200" t="s">
        <v>46</v>
      </c>
      <c r="N15" s="201" t="s">
        <v>46</v>
      </c>
      <c r="O15" s="136" t="s">
        <v>46</v>
      </c>
      <c r="P15" s="277"/>
      <c r="Q15" s="210"/>
      <c r="R15" s="210"/>
      <c r="S15" s="210"/>
      <c r="T15" s="210"/>
      <c r="U15" s="210"/>
      <c r="V15" s="210"/>
    </row>
    <row r="16" spans="1:22" ht="7.5" customHeight="1" thickBot="1" x14ac:dyDescent="0.25">
      <c r="A16" s="254"/>
      <c r="B16" s="254"/>
      <c r="C16" s="254"/>
      <c r="D16" s="254"/>
      <c r="E16" s="254"/>
      <c r="F16" s="254"/>
      <c r="G16" s="254"/>
      <c r="H16" s="254"/>
      <c r="I16" s="254"/>
      <c r="J16" s="254"/>
      <c r="K16" s="254"/>
      <c r="L16"/>
      <c r="P16" s="74"/>
      <c r="Q16" s="210"/>
      <c r="R16" s="210"/>
      <c r="S16" s="210"/>
      <c r="T16" s="210"/>
      <c r="U16" s="210"/>
      <c r="V16" s="210"/>
    </row>
    <row r="17" spans="1:22" s="3" customFormat="1" ht="20.25" customHeight="1" thickBot="1" x14ac:dyDescent="0.25">
      <c r="A17" s="421" t="s">
        <v>50</v>
      </c>
      <c r="B17" s="422"/>
      <c r="C17" s="422"/>
      <c r="D17" s="422"/>
      <c r="E17" s="422"/>
      <c r="F17" s="422"/>
      <c r="G17" s="422"/>
      <c r="H17" s="422"/>
      <c r="I17" s="422"/>
      <c r="J17" s="422"/>
      <c r="K17" s="422"/>
      <c r="L17" s="234" t="s">
        <v>323</v>
      </c>
      <c r="M17" s="74"/>
      <c r="N17" s="74"/>
      <c r="O17" s="74"/>
      <c r="P17" s="74"/>
      <c r="Q17" s="431" t="s">
        <v>312</v>
      </c>
      <c r="R17" s="432"/>
      <c r="S17" s="432"/>
      <c r="T17" s="432"/>
      <c r="U17" s="432"/>
      <c r="V17" s="433"/>
    </row>
    <row r="18" spans="1:22" s="1" customFormat="1" ht="19.5" customHeight="1" thickBot="1" x14ac:dyDescent="0.3">
      <c r="A18" s="36" t="s">
        <v>14</v>
      </c>
      <c r="B18" s="40" t="s">
        <v>51</v>
      </c>
      <c r="C18" s="41"/>
      <c r="D18" s="42"/>
      <c r="E18" s="42"/>
      <c r="F18" s="42"/>
      <c r="G18" s="42"/>
      <c r="H18" s="42"/>
      <c r="I18" s="42"/>
      <c r="J18" s="42"/>
      <c r="K18" s="43"/>
      <c r="M18" s="401" t="s">
        <v>302</v>
      </c>
      <c r="N18" s="402"/>
      <c r="O18" s="403"/>
      <c r="P18" s="74"/>
      <c r="Q18" s="210"/>
      <c r="R18" s="210"/>
      <c r="S18" s="210"/>
      <c r="T18" s="210"/>
      <c r="U18" s="210"/>
      <c r="V18" s="210"/>
    </row>
    <row r="19" spans="1:22" s="3" customFormat="1" ht="15" customHeight="1" x14ac:dyDescent="0.2">
      <c r="A19" s="346" t="s">
        <v>52</v>
      </c>
      <c r="B19" s="367" t="s">
        <v>5</v>
      </c>
      <c r="C19" s="385" t="s">
        <v>53</v>
      </c>
      <c r="D19" s="386"/>
      <c r="E19" s="386"/>
      <c r="F19" s="386"/>
      <c r="G19" s="386"/>
      <c r="H19" s="387"/>
      <c r="I19" s="48" t="s">
        <v>54</v>
      </c>
      <c r="J19" s="48" t="s">
        <v>54</v>
      </c>
      <c r="K19" s="376" t="s">
        <v>8</v>
      </c>
      <c r="L19" s="74"/>
      <c r="M19" s="378" t="s">
        <v>55</v>
      </c>
      <c r="N19" s="379"/>
      <c r="O19" s="380"/>
      <c r="P19" s="74"/>
      <c r="Q19" s="381" t="s">
        <v>56</v>
      </c>
      <c r="R19" s="382"/>
      <c r="S19" s="383"/>
      <c r="T19" s="58"/>
      <c r="U19" s="374" t="s">
        <v>57</v>
      </c>
      <c r="V19" s="375"/>
    </row>
    <row r="20" spans="1:22" s="46" customFormat="1" x14ac:dyDescent="0.2">
      <c r="A20" s="418"/>
      <c r="B20" s="419"/>
      <c r="C20" s="388" t="s">
        <v>58</v>
      </c>
      <c r="D20" s="389"/>
      <c r="E20" s="389"/>
      <c r="F20" s="389"/>
      <c r="G20" s="389"/>
      <c r="H20" s="390"/>
      <c r="I20" s="244" t="s">
        <v>59</v>
      </c>
      <c r="J20" s="244" t="s">
        <v>60</v>
      </c>
      <c r="K20" s="384"/>
      <c r="L20" s="74"/>
      <c r="M20" s="202" t="str">
        <f>$M$12</f>
        <v>-</v>
      </c>
      <c r="N20" s="137" t="str">
        <f>M$15</f>
        <v>-</v>
      </c>
      <c r="O20" s="203" t="s">
        <v>61</v>
      </c>
      <c r="P20" s="74"/>
      <c r="Q20" s="33" t="s">
        <v>9</v>
      </c>
      <c r="R20" s="33" t="s">
        <v>10</v>
      </c>
      <c r="S20" s="33" t="s">
        <v>11</v>
      </c>
      <c r="T20" s="58"/>
      <c r="U20" s="33" t="s">
        <v>12</v>
      </c>
      <c r="V20" s="33" t="s">
        <v>13</v>
      </c>
    </row>
    <row r="21" spans="1:22" s="3" customFormat="1" ht="15" customHeight="1" x14ac:dyDescent="0.2">
      <c r="A21" s="420" t="s">
        <v>315</v>
      </c>
      <c r="B21" s="420"/>
      <c r="C21" s="420"/>
      <c r="D21" s="420"/>
      <c r="E21" s="420"/>
      <c r="F21" s="420"/>
      <c r="G21" s="420"/>
      <c r="H21" s="420"/>
      <c r="I21" s="420"/>
      <c r="J21" s="420"/>
      <c r="K21" s="420"/>
      <c r="L21" s="74" t="str">
        <f>IF(K21&lt;&gt;0,IF(I21="","Répartir les coûts!",""),"")</f>
        <v/>
      </c>
      <c r="M21" s="138"/>
      <c r="N21" s="139"/>
      <c r="O21" s="205"/>
      <c r="P21" s="74"/>
      <c r="Q21" s="233"/>
      <c r="R21" s="233"/>
      <c r="S21" s="233"/>
      <c r="T21" s="58"/>
      <c r="U21" s="233"/>
      <c r="V21" s="233"/>
    </row>
    <row r="22" spans="1:22" s="3" customFormat="1" ht="15" customHeight="1" x14ac:dyDescent="0.2">
      <c r="A22" s="245" t="s">
        <v>62</v>
      </c>
      <c r="B22" s="246" t="s">
        <v>51</v>
      </c>
      <c r="C22" s="391"/>
      <c r="D22" s="392"/>
      <c r="E22" s="392"/>
      <c r="F22" s="392"/>
      <c r="G22" s="392"/>
      <c r="H22" s="393"/>
      <c r="I22" s="247"/>
      <c r="J22" s="247"/>
      <c r="K22" s="248"/>
      <c r="L22" s="74" t="str">
        <f>IF(K22&gt;$K$170*0.1,"Over 10% cap! (Ignore if not a shareholder)  ","")&amp;IF(K22&lt;&gt;0,IF(I22="","Allocate costs!  ",""),"")&amp;IF(K22&lt;&gt;0,IF(J22="","Indicate origin!",""),"")</f>
        <v/>
      </c>
      <c r="M22" s="237"/>
      <c r="N22" s="238"/>
      <c r="O22" s="204">
        <f>SUM(M22+N22)</f>
        <v>0</v>
      </c>
      <c r="P22" s="74"/>
      <c r="Q22" s="84" t="str">
        <f>IF(I22="Internal",K22,"-")</f>
        <v>-</v>
      </c>
      <c r="R22" s="84" t="str">
        <f>IF(I22="Related",K22,"-")</f>
        <v>-</v>
      </c>
      <c r="S22" s="84" t="str">
        <f>IF(I22="External",K22,"-")</f>
        <v>-</v>
      </c>
      <c r="T22" s="58"/>
      <c r="U22" s="84" t="str">
        <f>IF($J22="Canadian",IF(OR($K22="",$K22=0),"-",$K22),"-")</f>
        <v>-</v>
      </c>
      <c r="V22" s="84" t="str">
        <f>IF($J22="Non-Canadian",IF(OR($K22="",$K22=0),"-",$K22),"-")</f>
        <v>-</v>
      </c>
    </row>
    <row r="23" spans="1:22" s="3" customFormat="1" ht="15" customHeight="1" x14ac:dyDescent="0.2">
      <c r="A23" s="231"/>
      <c r="B23" s="249"/>
      <c r="C23" s="391"/>
      <c r="D23" s="392"/>
      <c r="E23" s="392"/>
      <c r="F23" s="392"/>
      <c r="G23" s="392"/>
      <c r="H23" s="393"/>
      <c r="I23" s="61"/>
      <c r="J23" s="61"/>
      <c r="K23" s="47"/>
      <c r="L23" s="74" t="str">
        <f>IF(K23&gt;$K$170*0.1,"Over 10% cap! (Ignore if not a shareholder)  ","")&amp;IF(K23&lt;&gt;0,IF(I23="","Allocate costs!  ",""),"")&amp;IF(K23&lt;&gt;0,IF(J23="","Indicate origin!",""),"")</f>
        <v/>
      </c>
      <c r="M23" s="237"/>
      <c r="N23" s="238"/>
      <c r="O23" s="204">
        <f>SUM(M23+N23)</f>
        <v>0</v>
      </c>
      <c r="P23" s="74"/>
      <c r="Q23" s="84" t="str">
        <f>IF(I23="Internal",K23,"-")</f>
        <v>-</v>
      </c>
      <c r="R23" s="84" t="str">
        <f>IF(I23="Related",K23,"-")</f>
        <v>-</v>
      </c>
      <c r="S23" s="84" t="str">
        <f>IF(I23="External",K23,"-")</f>
        <v>-</v>
      </c>
      <c r="T23" s="58"/>
      <c r="U23" s="84" t="str">
        <f>IF($J23="Canadian",IF(OR($K23="",$K23=0),"-",$K23),"-")</f>
        <v>-</v>
      </c>
      <c r="V23" s="84" t="str">
        <f>IF($J23="Non-Canadian",IF(OR($K23="",$K23=0),"-",$K23),"-")</f>
        <v>-</v>
      </c>
    </row>
    <row r="24" spans="1:22" s="4" customFormat="1" ht="15.75" thickBot="1" x14ac:dyDescent="0.25">
      <c r="A24" s="38" t="s">
        <v>14</v>
      </c>
      <c r="B24" s="39" t="s">
        <v>63</v>
      </c>
      <c r="C24" s="416"/>
      <c r="D24" s="417"/>
      <c r="E24" s="417"/>
      <c r="F24" s="417"/>
      <c r="G24" s="417"/>
      <c r="H24" s="417"/>
      <c r="I24" s="417"/>
      <c r="J24" s="397"/>
      <c r="K24" s="35">
        <f>ROUND(SUM(K22:K23),0)</f>
        <v>0</v>
      </c>
      <c r="L24" s="74"/>
      <c r="M24" s="141">
        <f>SUM(M22+M23)</f>
        <v>0</v>
      </c>
      <c r="N24" s="142">
        <f>SUM(N22+N23)</f>
        <v>0</v>
      </c>
      <c r="O24" s="206">
        <f>SUM(O22:O23)</f>
        <v>0</v>
      </c>
      <c r="P24" s="74"/>
      <c r="Q24" s="114">
        <f>ROUND(SUM(Q22:Q23),0)</f>
        <v>0</v>
      </c>
      <c r="R24" s="114">
        <f>ROUND(SUM(R22:R23),0)</f>
        <v>0</v>
      </c>
      <c r="S24" s="114">
        <f>ROUND(SUM(S22:S23),0)</f>
        <v>0</v>
      </c>
      <c r="T24" s="58"/>
      <c r="U24" s="114">
        <f>ROUND(SUM(U22:U23),0)</f>
        <v>0</v>
      </c>
      <c r="V24" s="114">
        <f>ROUND(SUM(V22:V23),0)</f>
        <v>0</v>
      </c>
    </row>
    <row r="25" spans="1:22" s="3" customFormat="1" ht="13.5" thickBot="1" x14ac:dyDescent="0.25">
      <c r="A25" s="12"/>
      <c r="B25" s="11"/>
      <c r="C25" s="11"/>
      <c r="D25" s="9"/>
      <c r="E25" s="9"/>
      <c r="F25" s="9"/>
      <c r="G25" s="9"/>
      <c r="H25" s="9"/>
      <c r="I25" s="9"/>
      <c r="J25" s="9"/>
      <c r="K25" s="9"/>
      <c r="L25" s="74"/>
      <c r="M25" s="74"/>
      <c r="N25" s="74"/>
      <c r="O25" s="74"/>
      <c r="P25" s="74"/>
      <c r="T25" s="58"/>
    </row>
    <row r="26" spans="1:22" s="1" customFormat="1" ht="19.5" customHeight="1" thickBot="1" x14ac:dyDescent="0.3">
      <c r="A26" s="36" t="s">
        <v>15</v>
      </c>
      <c r="B26" s="40" t="s">
        <v>64</v>
      </c>
      <c r="C26" s="41"/>
      <c r="D26" s="42"/>
      <c r="E26" s="42"/>
      <c r="F26" s="42"/>
      <c r="G26" s="42"/>
      <c r="H26" s="42"/>
      <c r="I26" s="42"/>
      <c r="J26" s="42"/>
      <c r="K26" s="43"/>
      <c r="L26" s="74"/>
      <c r="M26" s="371" t="s">
        <v>302</v>
      </c>
      <c r="N26" s="372"/>
      <c r="O26" s="373"/>
      <c r="P26" s="74"/>
      <c r="T26" s="58"/>
    </row>
    <row r="27" spans="1:22" s="3" customFormat="1" ht="12.75" customHeight="1" x14ac:dyDescent="0.2">
      <c r="A27" s="346" t="s">
        <v>52</v>
      </c>
      <c r="B27" s="367" t="s">
        <v>5</v>
      </c>
      <c r="C27" s="385" t="s">
        <v>65</v>
      </c>
      <c r="D27" s="386"/>
      <c r="E27" s="386"/>
      <c r="F27" s="386"/>
      <c r="G27" s="386"/>
      <c r="H27" s="387"/>
      <c r="I27" s="48" t="s">
        <v>54</v>
      </c>
      <c r="J27" s="48" t="s">
        <v>54</v>
      </c>
      <c r="K27" s="376" t="s">
        <v>8</v>
      </c>
      <c r="L27" s="74"/>
      <c r="M27" s="378" t="s">
        <v>55</v>
      </c>
      <c r="N27" s="379"/>
      <c r="O27" s="380"/>
      <c r="P27" s="74"/>
      <c r="Q27" s="381" t="s">
        <v>56</v>
      </c>
      <c r="R27" s="382"/>
      <c r="S27" s="383"/>
      <c r="T27" s="58"/>
      <c r="U27" s="374" t="s">
        <v>57</v>
      </c>
      <c r="V27" s="375"/>
    </row>
    <row r="28" spans="1:22" s="46" customFormat="1" ht="15" customHeight="1" x14ac:dyDescent="0.2">
      <c r="A28" s="347"/>
      <c r="B28" s="368"/>
      <c r="C28" s="388" t="s">
        <v>58</v>
      </c>
      <c r="D28" s="389"/>
      <c r="E28" s="389"/>
      <c r="F28" s="389"/>
      <c r="G28" s="389"/>
      <c r="H28" s="390"/>
      <c r="I28" s="79" t="s">
        <v>59</v>
      </c>
      <c r="J28" s="79" t="s">
        <v>60</v>
      </c>
      <c r="K28" s="377"/>
      <c r="L28" s="74"/>
      <c r="M28" s="202" t="str">
        <f>$M$12</f>
        <v>-</v>
      </c>
      <c r="N28" s="137" t="str">
        <f>M$15</f>
        <v>-</v>
      </c>
      <c r="O28" s="203" t="s">
        <v>61</v>
      </c>
      <c r="P28" s="74"/>
      <c r="Q28" s="33" t="s">
        <v>9</v>
      </c>
      <c r="R28" s="33" t="s">
        <v>10</v>
      </c>
      <c r="S28" s="33" t="s">
        <v>11</v>
      </c>
      <c r="T28" s="58"/>
      <c r="U28" s="33" t="s">
        <v>12</v>
      </c>
      <c r="V28" s="33" t="s">
        <v>13</v>
      </c>
    </row>
    <row r="29" spans="1:22" s="46" customFormat="1" ht="15" customHeight="1" x14ac:dyDescent="0.2">
      <c r="A29" s="404" t="s">
        <v>66</v>
      </c>
      <c r="B29" s="405"/>
      <c r="C29" s="405"/>
      <c r="D29" s="405"/>
      <c r="E29" s="405"/>
      <c r="F29" s="405"/>
      <c r="G29" s="405"/>
      <c r="H29" s="405"/>
      <c r="I29" s="405"/>
      <c r="J29" s="405"/>
      <c r="K29" s="406"/>
      <c r="L29" s="74"/>
      <c r="M29" s="138"/>
      <c r="N29" s="139"/>
      <c r="O29" s="205"/>
      <c r="P29" s="74"/>
      <c r="Q29" s="233"/>
      <c r="R29" s="233"/>
      <c r="S29" s="233"/>
      <c r="T29" s="58"/>
      <c r="U29" s="233"/>
      <c r="V29" s="233"/>
    </row>
    <row r="30" spans="1:22" s="3" customFormat="1" ht="15" customHeight="1" x14ac:dyDescent="0.2">
      <c r="A30" s="25" t="s">
        <v>67</v>
      </c>
      <c r="B30" s="62" t="s">
        <v>68</v>
      </c>
      <c r="C30" s="394"/>
      <c r="D30" s="392"/>
      <c r="E30" s="392"/>
      <c r="F30" s="392"/>
      <c r="G30" s="392"/>
      <c r="H30" s="393"/>
      <c r="I30" s="61"/>
      <c r="J30" s="61"/>
      <c r="K30" s="47"/>
      <c r="L30" s="74" t="str">
        <f>IF(K30&lt;&gt;0,IF(I30="","Allocate cost!  ",""),"")&amp;IF(K30&lt;&gt;0,IF(J30="","Indicate origin!",""),"")</f>
        <v/>
      </c>
      <c r="M30" s="237"/>
      <c r="N30" s="238"/>
      <c r="O30" s="204">
        <f t="shared" ref="O30:O34" si="0">SUM(M30+N30)</f>
        <v>0</v>
      </c>
      <c r="P30" s="74"/>
      <c r="Q30" s="84" t="str">
        <f>IF(I30="Internal",K30,"-")</f>
        <v>-</v>
      </c>
      <c r="R30" s="84" t="str">
        <f>IF(I30="Related",K30,"-")</f>
        <v>-</v>
      </c>
      <c r="S30" s="84" t="str">
        <f>IF(I30="External",K30,"-")</f>
        <v>-</v>
      </c>
      <c r="T30" s="58"/>
      <c r="U30" s="84" t="str">
        <f>IF($J30="Canadian",IF(OR($K30="",$K30=0),"-",$K30),"-")</f>
        <v>-</v>
      </c>
      <c r="V30" s="84" t="str">
        <f>IF($J30="Non-Canadian",IF(OR($K30="",$K30=0),"-",$K30),"-")</f>
        <v>-</v>
      </c>
    </row>
    <row r="31" spans="1:22" s="3" customFormat="1" ht="15" customHeight="1" x14ac:dyDescent="0.2">
      <c r="A31" s="25" t="s">
        <v>69</v>
      </c>
      <c r="B31" s="62" t="s">
        <v>70</v>
      </c>
      <c r="C31" s="336"/>
      <c r="D31" s="337"/>
      <c r="E31" s="337"/>
      <c r="F31" s="337"/>
      <c r="G31" s="337"/>
      <c r="H31" s="324"/>
      <c r="I31" s="61"/>
      <c r="J31" s="61"/>
      <c r="K31" s="47"/>
      <c r="L31" s="74" t="str">
        <f t="shared" ref="L31:L34" si="1">IF(K31&lt;&gt;0,IF(I31="","Allocate cost!  ",""),"")&amp;IF(K31&lt;&gt;0,IF(J31="","Indicate origin!",""),"")</f>
        <v/>
      </c>
      <c r="M31" s="237"/>
      <c r="N31" s="238"/>
      <c r="O31" s="204">
        <f t="shared" si="0"/>
        <v>0</v>
      </c>
      <c r="P31" s="74"/>
      <c r="Q31" s="84" t="str">
        <f t="shared" ref="Q31:Q34" si="2">IF(I31="Internal",K31,"-")</f>
        <v>-</v>
      </c>
      <c r="R31" s="84" t="str">
        <f t="shared" ref="R31:R34" si="3">IF(I31="Related",K31,"-")</f>
        <v>-</v>
      </c>
      <c r="S31" s="84" t="str">
        <f t="shared" ref="S31:S34" si="4">IF(I31="External",K31,"-")</f>
        <v>-</v>
      </c>
      <c r="T31" s="58"/>
      <c r="U31" s="84" t="str">
        <f t="shared" ref="U31:U34" si="5">IF($J31="Canadian",IF(OR($K31="",$K31=0),"-",$K31),"-")</f>
        <v>-</v>
      </c>
      <c r="V31" s="84" t="str">
        <f t="shared" ref="V31:V34" si="6">IF($J31="Non-Canadian",IF(OR($K31="",$K31=0),"-",$K31),"-")</f>
        <v>-</v>
      </c>
    </row>
    <row r="32" spans="1:22" s="3" customFormat="1" x14ac:dyDescent="0.2">
      <c r="A32" s="25" t="s">
        <v>71</v>
      </c>
      <c r="B32" s="62" t="s">
        <v>72</v>
      </c>
      <c r="C32" s="336"/>
      <c r="D32" s="337"/>
      <c r="E32" s="337"/>
      <c r="F32" s="337"/>
      <c r="G32" s="337"/>
      <c r="H32" s="324"/>
      <c r="I32" s="61"/>
      <c r="J32" s="61"/>
      <c r="K32" s="47"/>
      <c r="L32" s="74" t="str">
        <f t="shared" si="1"/>
        <v/>
      </c>
      <c r="M32" s="237"/>
      <c r="N32" s="238"/>
      <c r="O32" s="204">
        <f t="shared" si="0"/>
        <v>0</v>
      </c>
      <c r="P32" s="74"/>
      <c r="Q32" s="84" t="str">
        <f t="shared" si="2"/>
        <v>-</v>
      </c>
      <c r="R32" s="84" t="str">
        <f t="shared" si="3"/>
        <v>-</v>
      </c>
      <c r="S32" s="84" t="str">
        <f t="shared" si="4"/>
        <v>-</v>
      </c>
      <c r="T32" s="58"/>
      <c r="U32" s="84" t="str">
        <f t="shared" si="5"/>
        <v>-</v>
      </c>
      <c r="V32" s="84" t="str">
        <f t="shared" si="6"/>
        <v>-</v>
      </c>
    </row>
    <row r="33" spans="1:22" s="3" customFormat="1" x14ac:dyDescent="0.2">
      <c r="A33" s="37" t="s">
        <v>73</v>
      </c>
      <c r="B33" s="62" t="s">
        <v>74</v>
      </c>
      <c r="C33" s="336"/>
      <c r="D33" s="337"/>
      <c r="E33" s="337"/>
      <c r="F33" s="337"/>
      <c r="G33" s="337"/>
      <c r="H33" s="324"/>
      <c r="I33" s="61"/>
      <c r="J33" s="61"/>
      <c r="K33" s="32"/>
      <c r="L33" s="74" t="str">
        <f t="shared" si="1"/>
        <v/>
      </c>
      <c r="M33" s="237"/>
      <c r="N33" s="238"/>
      <c r="O33" s="204">
        <f t="shared" si="0"/>
        <v>0</v>
      </c>
      <c r="P33" s="74"/>
      <c r="Q33" s="84" t="str">
        <f t="shared" si="2"/>
        <v>-</v>
      </c>
      <c r="R33" s="84" t="str">
        <f t="shared" si="3"/>
        <v>-</v>
      </c>
      <c r="S33" s="84" t="str">
        <f t="shared" si="4"/>
        <v>-</v>
      </c>
      <c r="T33" s="58"/>
      <c r="U33" s="84" t="str">
        <f t="shared" si="5"/>
        <v>-</v>
      </c>
      <c r="V33" s="84" t="str">
        <f t="shared" si="6"/>
        <v>-</v>
      </c>
    </row>
    <row r="34" spans="1:22" s="3" customFormat="1" x14ac:dyDescent="0.2">
      <c r="A34" s="37" t="s">
        <v>75</v>
      </c>
      <c r="B34" s="62" t="s">
        <v>76</v>
      </c>
      <c r="C34" s="336"/>
      <c r="D34" s="337"/>
      <c r="E34" s="337"/>
      <c r="F34" s="337"/>
      <c r="G34" s="337"/>
      <c r="H34" s="324"/>
      <c r="I34" s="61"/>
      <c r="J34" s="61"/>
      <c r="K34" s="47"/>
      <c r="L34" s="74" t="str">
        <f t="shared" si="1"/>
        <v/>
      </c>
      <c r="M34" s="237"/>
      <c r="N34" s="238"/>
      <c r="O34" s="204">
        <f t="shared" si="0"/>
        <v>0</v>
      </c>
      <c r="P34" s="74"/>
      <c r="Q34" s="84" t="str">
        <f t="shared" si="2"/>
        <v>-</v>
      </c>
      <c r="R34" s="84" t="str">
        <f t="shared" si="3"/>
        <v>-</v>
      </c>
      <c r="S34" s="84" t="str">
        <f t="shared" si="4"/>
        <v>-</v>
      </c>
      <c r="T34" s="58"/>
      <c r="U34" s="84" t="str">
        <f t="shared" si="5"/>
        <v>-</v>
      </c>
      <c r="V34" s="84" t="str">
        <f t="shared" si="6"/>
        <v>-</v>
      </c>
    </row>
    <row r="35" spans="1:22" s="4" customFormat="1" ht="15.75" thickBot="1" x14ac:dyDescent="0.25">
      <c r="A35" s="48" t="s">
        <v>15</v>
      </c>
      <c r="B35" s="49" t="s">
        <v>77</v>
      </c>
      <c r="C35" s="416"/>
      <c r="D35" s="417"/>
      <c r="E35" s="417"/>
      <c r="F35" s="417"/>
      <c r="G35" s="417"/>
      <c r="H35" s="417"/>
      <c r="I35" s="417"/>
      <c r="J35" s="397"/>
      <c r="K35" s="50">
        <f>ROUND(SUM(K30:K34),0)</f>
        <v>0</v>
      </c>
      <c r="L35" s="74"/>
      <c r="M35" s="141">
        <f>SUM(M30:M34)</f>
        <v>0</v>
      </c>
      <c r="N35" s="142">
        <f>SUM(N30:N34)</f>
        <v>0</v>
      </c>
      <c r="O35" s="206">
        <f>SUM(O30:O34)</f>
        <v>0</v>
      </c>
      <c r="P35" s="74"/>
      <c r="Q35" s="114">
        <f>ROUND(SUM(Q30:Q34),0)</f>
        <v>0</v>
      </c>
      <c r="R35" s="114">
        <f>ROUND(SUM(R30:R34),0)</f>
        <v>0</v>
      </c>
      <c r="S35" s="114">
        <f>ROUND(SUM(S30:S34),0)</f>
        <v>0</v>
      </c>
      <c r="T35" s="58"/>
      <c r="U35" s="114">
        <f>ROUND(SUM(U30:U34),0)</f>
        <v>0</v>
      </c>
      <c r="V35" s="114">
        <f>ROUND(SUM(V30:V34),0)</f>
        <v>0</v>
      </c>
    </row>
    <row r="36" spans="1:22" s="3" customFormat="1" ht="13.5" thickBot="1" x14ac:dyDescent="0.25">
      <c r="A36" s="55"/>
      <c r="B36" s="27"/>
      <c r="C36" s="423"/>
      <c r="D36" s="423"/>
      <c r="E36" s="423"/>
      <c r="F36" s="423"/>
      <c r="G36" s="423"/>
      <c r="H36" s="121"/>
      <c r="I36" s="121"/>
      <c r="J36" s="121"/>
      <c r="K36" s="24"/>
      <c r="L36" s="74"/>
      <c r="M36" s="74"/>
      <c r="N36" s="74"/>
      <c r="O36" s="74"/>
      <c r="P36" s="74"/>
      <c r="T36" s="58"/>
    </row>
    <row r="37" spans="1:22" s="1" customFormat="1" ht="19.5" customHeight="1" thickBot="1" x14ac:dyDescent="0.3">
      <c r="A37" s="36" t="s">
        <v>16</v>
      </c>
      <c r="B37" s="40" t="s">
        <v>329</v>
      </c>
      <c r="C37" s="41"/>
      <c r="D37" s="42"/>
      <c r="E37" s="42"/>
      <c r="F37" s="42"/>
      <c r="G37" s="42"/>
      <c r="H37" s="42"/>
      <c r="I37" s="42"/>
      <c r="J37" s="42"/>
      <c r="K37" s="43"/>
      <c r="L37" s="74"/>
      <c r="M37" s="371" t="s">
        <v>302</v>
      </c>
      <c r="N37" s="372"/>
      <c r="O37" s="373"/>
      <c r="P37" s="74"/>
      <c r="T37" s="58"/>
    </row>
    <row r="38" spans="1:22" s="3" customFormat="1" ht="15" customHeight="1" x14ac:dyDescent="0.2">
      <c r="A38" s="346" t="s">
        <v>52</v>
      </c>
      <c r="B38" s="367" t="s">
        <v>5</v>
      </c>
      <c r="C38" s="328" t="s">
        <v>79</v>
      </c>
      <c r="D38" s="329"/>
      <c r="E38" s="329"/>
      <c r="F38" s="329"/>
      <c r="G38" s="329"/>
      <c r="H38" s="330"/>
      <c r="I38" s="48" t="s">
        <v>54</v>
      </c>
      <c r="J38" s="48" t="s">
        <v>54</v>
      </c>
      <c r="K38" s="376" t="s">
        <v>8</v>
      </c>
      <c r="L38" s="74"/>
      <c r="M38" s="378" t="s">
        <v>55</v>
      </c>
      <c r="N38" s="379"/>
      <c r="O38" s="380"/>
      <c r="P38" s="74"/>
      <c r="Q38" s="381" t="s">
        <v>56</v>
      </c>
      <c r="R38" s="382"/>
      <c r="S38" s="383"/>
      <c r="T38" s="58"/>
      <c r="U38" s="374" t="s">
        <v>57</v>
      </c>
      <c r="V38" s="375"/>
    </row>
    <row r="39" spans="1:22" s="46" customFormat="1" ht="15" customHeight="1" x14ac:dyDescent="0.2">
      <c r="A39" s="347"/>
      <c r="B39" s="368"/>
      <c r="C39" s="331" t="s">
        <v>332</v>
      </c>
      <c r="D39" s="332"/>
      <c r="E39" s="332"/>
      <c r="F39" s="332"/>
      <c r="G39" s="332"/>
      <c r="H39" s="333"/>
      <c r="I39" s="79" t="s">
        <v>59</v>
      </c>
      <c r="J39" s="79" t="s">
        <v>60</v>
      </c>
      <c r="K39" s="377"/>
      <c r="L39" s="74"/>
      <c r="M39" s="202" t="str">
        <f>$M$12</f>
        <v>-</v>
      </c>
      <c r="N39" s="137" t="str">
        <f>M$15</f>
        <v>-</v>
      </c>
      <c r="O39" s="203" t="s">
        <v>61</v>
      </c>
      <c r="P39" s="74"/>
      <c r="Q39" s="33" t="s">
        <v>9</v>
      </c>
      <c r="R39" s="33" t="s">
        <v>10</v>
      </c>
      <c r="S39" s="33" t="s">
        <v>11</v>
      </c>
      <c r="T39" s="58"/>
      <c r="U39" s="33" t="s">
        <v>12</v>
      </c>
      <c r="V39" s="33" t="s">
        <v>13</v>
      </c>
    </row>
    <row r="40" spans="1:22" s="46" customFormat="1" ht="15" customHeight="1" x14ac:dyDescent="0.2">
      <c r="A40" s="437" t="s">
        <v>334</v>
      </c>
      <c r="B40" s="323"/>
      <c r="C40" s="323"/>
      <c r="D40" s="323"/>
      <c r="E40" s="323"/>
      <c r="F40" s="323"/>
      <c r="G40" s="323"/>
      <c r="H40" s="323"/>
      <c r="I40" s="323"/>
      <c r="J40" s="323"/>
      <c r="K40" s="363"/>
      <c r="L40" s="74"/>
      <c r="M40" s="266"/>
      <c r="N40" s="267"/>
      <c r="O40" s="268"/>
      <c r="P40" s="74"/>
      <c r="Q40" s="269"/>
      <c r="R40" s="269"/>
      <c r="S40" s="269"/>
      <c r="T40" s="58"/>
      <c r="U40" s="269"/>
      <c r="V40" s="269"/>
    </row>
    <row r="41" spans="1:22" s="3" customFormat="1" ht="15" customHeight="1" x14ac:dyDescent="0.2">
      <c r="A41" s="25" t="s">
        <v>80</v>
      </c>
      <c r="B41" s="26" t="s">
        <v>81</v>
      </c>
      <c r="C41" s="336"/>
      <c r="D41" s="337"/>
      <c r="E41" s="337"/>
      <c r="F41" s="337"/>
      <c r="G41" s="337"/>
      <c r="H41" s="324"/>
      <c r="I41" s="61"/>
      <c r="J41" s="61"/>
      <c r="K41" s="47"/>
      <c r="L41" s="74" t="str">
        <f t="shared" ref="L41:L44" si="7">IF(K41&lt;&gt;0,IF(I41="","Allocate cost!  ",""),"")&amp;IF(K41&lt;&gt;0,IF(J41="","Indicate origin!",""),"")</f>
        <v/>
      </c>
      <c r="M41" s="237"/>
      <c r="N41" s="238"/>
      <c r="O41" s="204">
        <f t="shared" ref="O41:O44" si="8">SUM(M41+N41)</f>
        <v>0</v>
      </c>
      <c r="P41" s="74"/>
      <c r="Q41" s="84" t="str">
        <f>IF(I41="Internal",K41,"-")</f>
        <v>-</v>
      </c>
      <c r="R41" s="84" t="str">
        <f>IF(I41="Related",K41,"-")</f>
        <v>-</v>
      </c>
      <c r="S41" s="84" t="str">
        <f>IF(I41="External",K41,"-")</f>
        <v>-</v>
      </c>
      <c r="T41" s="58"/>
      <c r="U41" s="84" t="str">
        <f>IF($J41="Canadian",IF(OR($K41="",$K41=0),"-",$K41),"-")</f>
        <v>-</v>
      </c>
      <c r="V41" s="84" t="str">
        <f>IF($J41="Non-Canadian",IF(OR($K41="",$K41=0),"-",$K41),"-")</f>
        <v>-</v>
      </c>
    </row>
    <row r="42" spans="1:22" s="3" customFormat="1" ht="15" customHeight="1" x14ac:dyDescent="0.2">
      <c r="A42" s="25" t="s">
        <v>82</v>
      </c>
      <c r="B42" s="26" t="s">
        <v>83</v>
      </c>
      <c r="C42" s="336"/>
      <c r="D42" s="337"/>
      <c r="E42" s="337"/>
      <c r="F42" s="337"/>
      <c r="G42" s="337"/>
      <c r="H42" s="324"/>
      <c r="I42" s="61"/>
      <c r="J42" s="61"/>
      <c r="K42" s="47"/>
      <c r="L42" s="74" t="str">
        <f t="shared" si="7"/>
        <v/>
      </c>
      <c r="M42" s="237"/>
      <c r="N42" s="238"/>
      <c r="O42" s="204">
        <f t="shared" si="8"/>
        <v>0</v>
      </c>
      <c r="P42" s="74"/>
      <c r="Q42" s="84" t="str">
        <f t="shared" ref="Q42:Q44" si="9">IF(I42="Internal",K42,"-")</f>
        <v>-</v>
      </c>
      <c r="R42" s="84" t="str">
        <f t="shared" ref="R42:R44" si="10">IF(I42="Related",K42,"-")</f>
        <v>-</v>
      </c>
      <c r="S42" s="84" t="str">
        <f t="shared" ref="S42:S44" si="11">IF(I42="External",K42,"-")</f>
        <v>-</v>
      </c>
      <c r="T42" s="58"/>
      <c r="U42" s="84" t="str">
        <f t="shared" ref="U42:U44" si="12">IF($J42="Canadian",IF(OR($K42="",$K42=0),"-",$K42),"-")</f>
        <v>-</v>
      </c>
      <c r="V42" s="84" t="str">
        <f t="shared" ref="V42:V44" si="13">IF($J42="Non-Canadian",IF(OR($K42="",$K42=0),"-",$K42),"-")</f>
        <v>-</v>
      </c>
    </row>
    <row r="43" spans="1:22" s="3" customFormat="1" ht="15" customHeight="1" x14ac:dyDescent="0.2">
      <c r="A43" s="25" t="s">
        <v>84</v>
      </c>
      <c r="B43" s="26" t="s">
        <v>85</v>
      </c>
      <c r="C43" s="336"/>
      <c r="D43" s="337"/>
      <c r="E43" s="337"/>
      <c r="F43" s="337"/>
      <c r="G43" s="337"/>
      <c r="H43" s="324"/>
      <c r="I43" s="61"/>
      <c r="J43" s="61"/>
      <c r="K43" s="32"/>
      <c r="L43" s="74" t="str">
        <f t="shared" si="7"/>
        <v/>
      </c>
      <c r="M43" s="237"/>
      <c r="N43" s="238"/>
      <c r="O43" s="204">
        <f t="shared" si="8"/>
        <v>0</v>
      </c>
      <c r="P43" s="74"/>
      <c r="Q43" s="84" t="str">
        <f t="shared" si="9"/>
        <v>-</v>
      </c>
      <c r="R43" s="84" t="str">
        <f t="shared" si="10"/>
        <v>-</v>
      </c>
      <c r="S43" s="84" t="str">
        <f t="shared" si="11"/>
        <v>-</v>
      </c>
      <c r="T43" s="58"/>
      <c r="U43" s="84" t="str">
        <f t="shared" si="12"/>
        <v>-</v>
      </c>
      <c r="V43" s="84" t="str">
        <f t="shared" si="13"/>
        <v>-</v>
      </c>
    </row>
    <row r="44" spans="1:22" s="3" customFormat="1" x14ac:dyDescent="0.2">
      <c r="A44" s="25" t="s">
        <v>86</v>
      </c>
      <c r="B44" s="26" t="s">
        <v>87</v>
      </c>
      <c r="C44" s="336"/>
      <c r="D44" s="337"/>
      <c r="E44" s="337"/>
      <c r="F44" s="337"/>
      <c r="G44" s="337"/>
      <c r="H44" s="324"/>
      <c r="I44" s="61"/>
      <c r="J44" s="61"/>
      <c r="K44" s="47"/>
      <c r="L44" s="74" t="str">
        <f t="shared" si="7"/>
        <v/>
      </c>
      <c r="M44" s="237"/>
      <c r="N44" s="238"/>
      <c r="O44" s="204">
        <f t="shared" si="8"/>
        <v>0</v>
      </c>
      <c r="P44" s="74"/>
      <c r="Q44" s="84" t="str">
        <f t="shared" si="9"/>
        <v>-</v>
      </c>
      <c r="R44" s="84" t="str">
        <f t="shared" si="10"/>
        <v>-</v>
      </c>
      <c r="S44" s="84" t="str">
        <f t="shared" si="11"/>
        <v>-</v>
      </c>
      <c r="T44" s="58"/>
      <c r="U44" s="84" t="str">
        <f t="shared" si="12"/>
        <v>-</v>
      </c>
      <c r="V44" s="84" t="str">
        <f t="shared" si="13"/>
        <v>-</v>
      </c>
    </row>
    <row r="45" spans="1:22" s="4" customFormat="1" ht="15" customHeight="1" thickBot="1" x14ac:dyDescent="0.25">
      <c r="A45" s="38" t="s">
        <v>16</v>
      </c>
      <c r="B45" s="39" t="s">
        <v>331</v>
      </c>
      <c r="C45" s="395"/>
      <c r="D45" s="396"/>
      <c r="E45" s="396"/>
      <c r="F45" s="396"/>
      <c r="G45" s="396"/>
      <c r="H45" s="396"/>
      <c r="I45" s="396"/>
      <c r="J45" s="397"/>
      <c r="K45" s="35">
        <f>ROUND(SUM(K41:K44),0)</f>
        <v>0</v>
      </c>
      <c r="L45" s="74"/>
      <c r="M45" s="141">
        <f>SUM(M41:M44)</f>
        <v>0</v>
      </c>
      <c r="N45" s="142">
        <f>SUM(N41:N44)</f>
        <v>0</v>
      </c>
      <c r="O45" s="206">
        <f>SUM(O41:O44)</f>
        <v>0</v>
      </c>
      <c r="P45" s="74"/>
      <c r="Q45" s="114">
        <f>ROUND(SUM(Q41:Q44),0)</f>
        <v>0</v>
      </c>
      <c r="R45" s="114">
        <f>ROUND(SUM(R41:R44),0)</f>
        <v>0</v>
      </c>
      <c r="S45" s="114">
        <f>ROUND(SUM(S41:S44),0)</f>
        <v>0</v>
      </c>
      <c r="T45" s="58"/>
      <c r="U45" s="114">
        <f>ROUND(SUM(U41:U44),0)</f>
        <v>0</v>
      </c>
      <c r="V45" s="114">
        <f>ROUND(SUM(V41:V44),0)</f>
        <v>0</v>
      </c>
    </row>
    <row r="46" spans="1:22" s="3" customFormat="1" ht="15" customHeight="1" thickBot="1" x14ac:dyDescent="0.25">
      <c r="A46" s="12"/>
      <c r="B46" s="11"/>
      <c r="C46" s="11"/>
      <c r="D46" s="13"/>
      <c r="E46" s="13"/>
      <c r="F46" s="13"/>
      <c r="G46" s="13"/>
      <c r="H46" s="13"/>
      <c r="I46" s="13"/>
      <c r="J46" s="13"/>
      <c r="K46" s="21"/>
      <c r="L46" s="74"/>
      <c r="M46" s="74"/>
      <c r="N46" s="74"/>
      <c r="O46" s="74"/>
      <c r="P46" s="74"/>
      <c r="T46" s="58"/>
    </row>
    <row r="47" spans="1:22" s="23" customFormat="1" ht="21.75" customHeight="1" thickBot="1" x14ac:dyDescent="0.25">
      <c r="A47" s="116" t="s">
        <v>88</v>
      </c>
      <c r="B47" s="51"/>
      <c r="C47" s="51"/>
      <c r="D47" s="51"/>
      <c r="E47" s="51"/>
      <c r="F47" s="51"/>
      <c r="G47" s="51"/>
      <c r="H47" s="51"/>
      <c r="I47" s="51"/>
      <c r="J47" s="51"/>
      <c r="K47" s="52"/>
      <c r="L47" s="74"/>
      <c r="P47" s="74"/>
      <c r="T47" s="58"/>
    </row>
    <row r="48" spans="1:22" ht="16.5" thickBot="1" x14ac:dyDescent="0.25">
      <c r="A48" s="404" t="s">
        <v>333</v>
      </c>
      <c r="B48" s="405"/>
      <c r="C48" s="405"/>
      <c r="D48" s="405"/>
      <c r="E48" s="405"/>
      <c r="F48" s="405"/>
      <c r="G48" s="405"/>
      <c r="H48" s="405"/>
      <c r="I48" s="405"/>
      <c r="J48" s="405"/>
      <c r="K48" s="406"/>
      <c r="M48" s="252"/>
      <c r="N48" s="253"/>
      <c r="O48" s="253"/>
      <c r="P48" s="74"/>
      <c r="T48" s="58"/>
    </row>
    <row r="49" spans="1:22" s="1" customFormat="1" ht="19.5" customHeight="1" thickBot="1" x14ac:dyDescent="0.3">
      <c r="A49" s="36" t="s">
        <v>18</v>
      </c>
      <c r="B49" s="40" t="s">
        <v>89</v>
      </c>
      <c r="C49" s="41"/>
      <c r="D49" s="42"/>
      <c r="E49" s="42"/>
      <c r="F49" s="42"/>
      <c r="G49" s="42"/>
      <c r="H49" s="42"/>
      <c r="I49" s="42"/>
      <c r="J49" s="42"/>
      <c r="K49" s="43"/>
      <c r="L49" s="74"/>
      <c r="M49" s="401" t="s">
        <v>302</v>
      </c>
      <c r="N49" s="402"/>
      <c r="O49" s="403"/>
      <c r="P49" s="74"/>
      <c r="T49" s="58"/>
    </row>
    <row r="50" spans="1:22" ht="15" customHeight="1" x14ac:dyDescent="0.2">
      <c r="A50" s="346" t="s">
        <v>52</v>
      </c>
      <c r="B50" s="367" t="s">
        <v>5</v>
      </c>
      <c r="C50" s="367" t="s">
        <v>90</v>
      </c>
      <c r="D50" s="60" t="s">
        <v>91</v>
      </c>
      <c r="E50" s="360" t="s">
        <v>92</v>
      </c>
      <c r="F50" s="361"/>
      <c r="G50" s="60" t="s">
        <v>93</v>
      </c>
      <c r="H50" s="261" t="s">
        <v>327</v>
      </c>
      <c r="I50" s="369" t="s">
        <v>94</v>
      </c>
      <c r="J50" s="369" t="s">
        <v>95</v>
      </c>
      <c r="K50" s="376" t="s">
        <v>8</v>
      </c>
      <c r="M50" s="378" t="s">
        <v>55</v>
      </c>
      <c r="N50" s="379"/>
      <c r="O50" s="380"/>
      <c r="P50" s="74"/>
      <c r="Q50" s="381" t="s">
        <v>56</v>
      </c>
      <c r="R50" s="382"/>
      <c r="S50" s="383"/>
      <c r="T50" s="58"/>
      <c r="U50" s="374" t="s">
        <v>57</v>
      </c>
      <c r="V50" s="375"/>
    </row>
    <row r="51" spans="1:22" ht="34.5" customHeight="1" x14ac:dyDescent="0.2">
      <c r="A51" s="347"/>
      <c r="B51" s="368"/>
      <c r="C51" s="368"/>
      <c r="D51" s="45"/>
      <c r="E51" s="176" t="s">
        <v>96</v>
      </c>
      <c r="F51" s="175" t="s">
        <v>310</v>
      </c>
      <c r="G51" s="117" t="s">
        <v>97</v>
      </c>
      <c r="H51" s="262" t="s">
        <v>328</v>
      </c>
      <c r="I51" s="370"/>
      <c r="J51" s="370"/>
      <c r="K51" s="377"/>
      <c r="M51" s="202" t="str">
        <f>$M$12</f>
        <v>-</v>
      </c>
      <c r="N51" s="137" t="str">
        <f>M$15</f>
        <v>-</v>
      </c>
      <c r="O51" s="203" t="s">
        <v>61</v>
      </c>
      <c r="P51" s="74"/>
      <c r="Q51" s="33" t="s">
        <v>9</v>
      </c>
      <c r="R51" s="33" t="s">
        <v>10</v>
      </c>
      <c r="S51" s="33" t="s">
        <v>11</v>
      </c>
      <c r="T51" s="58"/>
      <c r="U51" s="33" t="s">
        <v>12</v>
      </c>
      <c r="V51" s="33" t="s">
        <v>13</v>
      </c>
    </row>
    <row r="52" spans="1:22" x14ac:dyDescent="0.2">
      <c r="A52" s="404" t="s">
        <v>314</v>
      </c>
      <c r="B52" s="405"/>
      <c r="C52" s="405"/>
      <c r="D52" s="405"/>
      <c r="E52" s="405"/>
      <c r="F52" s="405"/>
      <c r="G52" s="405"/>
      <c r="H52" s="405"/>
      <c r="I52" s="405"/>
      <c r="J52" s="405"/>
      <c r="K52" s="406"/>
      <c r="M52" s="138"/>
      <c r="N52" s="139"/>
      <c r="O52" s="205"/>
      <c r="P52" s="74"/>
      <c r="Q52" s="233"/>
      <c r="R52" s="233"/>
      <c r="S52" s="233"/>
      <c r="T52" s="58"/>
      <c r="U52" s="233"/>
      <c r="V52" s="233"/>
    </row>
    <row r="53" spans="1:22" ht="15" customHeight="1" x14ac:dyDescent="0.2">
      <c r="A53" s="243" t="s">
        <v>98</v>
      </c>
      <c r="B53" s="113" t="s">
        <v>99</v>
      </c>
      <c r="C53" s="26"/>
      <c r="D53" s="31">
        <v>1</v>
      </c>
      <c r="E53" s="179"/>
      <c r="F53" s="61"/>
      <c r="G53" s="31"/>
      <c r="H53" s="263"/>
      <c r="I53" s="61"/>
      <c r="J53" s="61"/>
      <c r="K53" s="32">
        <f>D53*E53*G53*H53</f>
        <v>0</v>
      </c>
      <c r="L53" s="74" t="str">
        <f>IF(E53&lt;&gt;0,IF(F53="","Select duration basis!  ",""),"")&amp;IF(E53&lt;&gt;0,IF(I53="","Allocate cost!  ",""),"")&amp;IF(E53&lt;&gt;0,IF(J53="","Indicate origin!",""),"")</f>
        <v/>
      </c>
      <c r="M53" s="237"/>
      <c r="N53" s="238"/>
      <c r="O53" s="204">
        <f>SUM(M53+N53)</f>
        <v>0</v>
      </c>
      <c r="P53" s="74"/>
      <c r="Q53" s="84" t="str">
        <f>IF(I53="Internal",K53,"-")</f>
        <v>-</v>
      </c>
      <c r="R53" s="84" t="str">
        <f>IF(I53="Related",K53,"-")</f>
        <v>-</v>
      </c>
      <c r="S53" s="84" t="str">
        <f>IF(I53="External",K53,"-")</f>
        <v>-</v>
      </c>
      <c r="T53" s="58"/>
      <c r="U53" s="84" t="str">
        <f>IF($J53="Canadian",IF(OR($K53="",$K53=0),"-",$K53),"-")</f>
        <v>-</v>
      </c>
      <c r="V53" s="84" t="str">
        <f>IF($J53="Non-Canadian",IF(OR($K53="",$K53=0),"-",$K53),"-")</f>
        <v>-</v>
      </c>
    </row>
    <row r="54" spans="1:22" ht="15" customHeight="1" x14ac:dyDescent="0.2">
      <c r="A54" s="25" t="s">
        <v>101</v>
      </c>
      <c r="B54" s="120" t="s">
        <v>102</v>
      </c>
      <c r="C54" s="26"/>
      <c r="D54" s="31">
        <v>1</v>
      </c>
      <c r="E54" s="179"/>
      <c r="F54" s="61"/>
      <c r="G54" s="31"/>
      <c r="H54" s="263"/>
      <c r="I54" s="61"/>
      <c r="J54" s="61"/>
      <c r="K54" s="32">
        <f t="shared" ref="K54:K60" si="14">D54*E54*G54*H54</f>
        <v>0</v>
      </c>
      <c r="L54" s="74" t="str">
        <f t="shared" ref="L54:L60" si="15">IF(E54&lt;&gt;0,IF(F54="","Select duration basis!  ",""),"")&amp;IF(E54&lt;&gt;0,IF(I54="","Allocate cost!  ",""),"")&amp;IF(E54&lt;&gt;0,IF(J54="","Indicate origin!",""),"")</f>
        <v/>
      </c>
      <c r="M54" s="237"/>
      <c r="N54" s="238"/>
      <c r="O54" s="204">
        <f t="shared" ref="O54:O60" si="16">SUM(M54+N54)</f>
        <v>0</v>
      </c>
      <c r="P54" s="74"/>
      <c r="Q54" s="84" t="str">
        <f t="shared" ref="Q54:Q60" si="17">IF(I54="Internal",K54,"-")</f>
        <v>-</v>
      </c>
      <c r="R54" s="84" t="str">
        <f t="shared" ref="R54:R60" si="18">IF(I54="Related",K54,"-")</f>
        <v>-</v>
      </c>
      <c r="S54" s="84" t="str">
        <f t="shared" ref="S54:S60" si="19">IF(I54="External",K54,"-")</f>
        <v>-</v>
      </c>
      <c r="T54" s="58"/>
      <c r="U54" s="84" t="str">
        <f t="shared" ref="U54:U60" si="20">IF($J54="Canadian",IF(OR($K54="",$K54=0),"-",$K54),"-")</f>
        <v>-</v>
      </c>
      <c r="V54" s="84" t="str">
        <f t="shared" ref="V54:V60" si="21">IF($J54="Non-Canadian",IF(OR($K54="",$K54=0),"-",$K54),"-")</f>
        <v>-</v>
      </c>
    </row>
    <row r="55" spans="1:22" ht="15" customHeight="1" x14ac:dyDescent="0.2">
      <c r="A55" s="113" t="s">
        <v>103</v>
      </c>
      <c r="B55" s="113" t="s">
        <v>104</v>
      </c>
      <c r="C55" s="26"/>
      <c r="D55" s="31">
        <v>1</v>
      </c>
      <c r="E55" s="179"/>
      <c r="F55" s="61"/>
      <c r="G55" s="31"/>
      <c r="H55" s="263"/>
      <c r="I55" s="61"/>
      <c r="J55" s="61"/>
      <c r="K55" s="32">
        <f t="shared" si="14"/>
        <v>0</v>
      </c>
      <c r="L55" s="74" t="str">
        <f t="shared" si="15"/>
        <v/>
      </c>
      <c r="M55" s="237"/>
      <c r="N55" s="238"/>
      <c r="O55" s="204">
        <f t="shared" si="16"/>
        <v>0</v>
      </c>
      <c r="P55" s="74"/>
      <c r="Q55" s="84" t="str">
        <f t="shared" si="17"/>
        <v>-</v>
      </c>
      <c r="R55" s="84" t="str">
        <f t="shared" si="18"/>
        <v>-</v>
      </c>
      <c r="S55" s="84" t="str">
        <f t="shared" si="19"/>
        <v>-</v>
      </c>
      <c r="T55" s="58"/>
      <c r="U55" s="84" t="str">
        <f t="shared" si="20"/>
        <v>-</v>
      </c>
      <c r="V55" s="84" t="str">
        <f t="shared" si="21"/>
        <v>-</v>
      </c>
    </row>
    <row r="56" spans="1:22" ht="15" customHeight="1" x14ac:dyDescent="0.2">
      <c r="A56" s="113" t="s">
        <v>105</v>
      </c>
      <c r="B56" s="113" t="s">
        <v>106</v>
      </c>
      <c r="C56" s="26"/>
      <c r="D56" s="31">
        <v>1</v>
      </c>
      <c r="E56" s="179"/>
      <c r="F56" s="61"/>
      <c r="G56" s="31"/>
      <c r="H56" s="263"/>
      <c r="I56" s="61"/>
      <c r="J56" s="61"/>
      <c r="K56" s="32">
        <f t="shared" si="14"/>
        <v>0</v>
      </c>
      <c r="L56" s="74" t="str">
        <f t="shared" si="15"/>
        <v/>
      </c>
      <c r="M56" s="237"/>
      <c r="N56" s="238"/>
      <c r="O56" s="204">
        <f t="shared" si="16"/>
        <v>0</v>
      </c>
      <c r="P56" s="74"/>
      <c r="Q56" s="84" t="str">
        <f t="shared" si="17"/>
        <v>-</v>
      </c>
      <c r="R56" s="84" t="str">
        <f t="shared" si="18"/>
        <v>-</v>
      </c>
      <c r="S56" s="84" t="str">
        <f t="shared" si="19"/>
        <v>-</v>
      </c>
      <c r="T56" s="58"/>
      <c r="U56" s="84" t="str">
        <f t="shared" si="20"/>
        <v>-</v>
      </c>
      <c r="V56" s="84" t="str">
        <f t="shared" si="21"/>
        <v>-</v>
      </c>
    </row>
    <row r="57" spans="1:22" ht="15" customHeight="1" x14ac:dyDescent="0.2">
      <c r="A57" s="25" t="s">
        <v>107</v>
      </c>
      <c r="B57" s="120" t="s">
        <v>108</v>
      </c>
      <c r="C57" s="26"/>
      <c r="D57" s="31">
        <v>1</v>
      </c>
      <c r="E57" s="179"/>
      <c r="F57" s="61"/>
      <c r="G57" s="31"/>
      <c r="H57" s="263"/>
      <c r="I57" s="61"/>
      <c r="J57" s="61"/>
      <c r="K57" s="32">
        <f t="shared" si="14"/>
        <v>0</v>
      </c>
      <c r="L57" s="74" t="str">
        <f t="shared" si="15"/>
        <v/>
      </c>
      <c r="M57" s="237"/>
      <c r="N57" s="238"/>
      <c r="O57" s="204">
        <f t="shared" si="16"/>
        <v>0</v>
      </c>
      <c r="P57" s="74"/>
      <c r="Q57" s="84" t="str">
        <f t="shared" si="17"/>
        <v>-</v>
      </c>
      <c r="R57" s="84" t="str">
        <f t="shared" si="18"/>
        <v>-</v>
      </c>
      <c r="S57" s="84" t="str">
        <f t="shared" si="19"/>
        <v>-</v>
      </c>
      <c r="T57" s="58"/>
      <c r="U57" s="84" t="str">
        <f t="shared" si="20"/>
        <v>-</v>
      </c>
      <c r="V57" s="84" t="str">
        <f t="shared" si="21"/>
        <v>-</v>
      </c>
    </row>
    <row r="58" spans="1:22" x14ac:dyDescent="0.2">
      <c r="A58" s="123" t="s">
        <v>109</v>
      </c>
      <c r="B58" s="125" t="s">
        <v>110</v>
      </c>
      <c r="C58" s="26"/>
      <c r="D58" s="31">
        <v>1</v>
      </c>
      <c r="E58" s="179"/>
      <c r="F58" s="61"/>
      <c r="G58" s="31"/>
      <c r="H58" s="263"/>
      <c r="I58" s="61"/>
      <c r="J58" s="61"/>
      <c r="K58" s="32">
        <f t="shared" si="14"/>
        <v>0</v>
      </c>
      <c r="L58" s="74" t="str">
        <f t="shared" si="15"/>
        <v/>
      </c>
      <c r="M58" s="237"/>
      <c r="N58" s="238"/>
      <c r="O58" s="204">
        <f t="shared" si="16"/>
        <v>0</v>
      </c>
      <c r="P58" s="74"/>
      <c r="Q58" s="84" t="str">
        <f t="shared" si="17"/>
        <v>-</v>
      </c>
      <c r="R58" s="84" t="str">
        <f t="shared" si="18"/>
        <v>-</v>
      </c>
      <c r="S58" s="84" t="str">
        <f t="shared" si="19"/>
        <v>-</v>
      </c>
      <c r="T58" s="58"/>
      <c r="U58" s="84" t="str">
        <f t="shared" si="20"/>
        <v>-</v>
      </c>
      <c r="V58" s="84" t="str">
        <f t="shared" si="21"/>
        <v>-</v>
      </c>
    </row>
    <row r="59" spans="1:22" x14ac:dyDescent="0.2">
      <c r="A59" s="112" t="s">
        <v>111</v>
      </c>
      <c r="B59" s="124" t="s">
        <v>112</v>
      </c>
      <c r="C59" s="26"/>
      <c r="D59" s="31">
        <v>1</v>
      </c>
      <c r="E59" s="179"/>
      <c r="F59" s="61"/>
      <c r="G59" s="31"/>
      <c r="H59" s="263"/>
      <c r="I59" s="61"/>
      <c r="J59" s="61"/>
      <c r="K59" s="32">
        <f t="shared" si="14"/>
        <v>0</v>
      </c>
      <c r="L59" s="74" t="str">
        <f t="shared" si="15"/>
        <v/>
      </c>
      <c r="M59" s="237"/>
      <c r="N59" s="238"/>
      <c r="O59" s="204">
        <f t="shared" si="16"/>
        <v>0</v>
      </c>
      <c r="P59" s="74"/>
      <c r="Q59" s="84" t="str">
        <f t="shared" si="17"/>
        <v>-</v>
      </c>
      <c r="R59" s="84" t="str">
        <f t="shared" si="18"/>
        <v>-</v>
      </c>
      <c r="S59" s="84" t="str">
        <f t="shared" si="19"/>
        <v>-</v>
      </c>
      <c r="T59" s="58"/>
      <c r="U59" s="84" t="str">
        <f t="shared" si="20"/>
        <v>-</v>
      </c>
      <c r="V59" s="84" t="str">
        <f t="shared" si="21"/>
        <v>-</v>
      </c>
    </row>
    <row r="60" spans="1:22" x14ac:dyDescent="0.2">
      <c r="A60" s="25" t="s">
        <v>113</v>
      </c>
      <c r="B60" s="26" t="s">
        <v>87</v>
      </c>
      <c r="C60" s="26"/>
      <c r="D60" s="31">
        <v>1</v>
      </c>
      <c r="E60" s="179"/>
      <c r="F60" s="61"/>
      <c r="G60" s="31"/>
      <c r="H60" s="263"/>
      <c r="I60" s="61"/>
      <c r="J60" s="61"/>
      <c r="K60" s="32">
        <f t="shared" si="14"/>
        <v>0</v>
      </c>
      <c r="L60" s="74" t="str">
        <f t="shared" si="15"/>
        <v/>
      </c>
      <c r="M60" s="237"/>
      <c r="N60" s="238"/>
      <c r="O60" s="204">
        <f t="shared" si="16"/>
        <v>0</v>
      </c>
      <c r="P60" s="74"/>
      <c r="Q60" s="84" t="str">
        <f t="shared" si="17"/>
        <v>-</v>
      </c>
      <c r="R60" s="84" t="str">
        <f t="shared" si="18"/>
        <v>-</v>
      </c>
      <c r="S60" s="84" t="str">
        <f t="shared" si="19"/>
        <v>-</v>
      </c>
      <c r="T60" s="58"/>
      <c r="U60" s="84" t="str">
        <f t="shared" si="20"/>
        <v>-</v>
      </c>
      <c r="V60" s="84" t="str">
        <f t="shared" si="21"/>
        <v>-</v>
      </c>
    </row>
    <row r="61" spans="1:22" s="1" customFormat="1" ht="15" customHeight="1" thickBot="1" x14ac:dyDescent="0.3">
      <c r="A61" s="38" t="s">
        <v>18</v>
      </c>
      <c r="B61" s="44" t="s">
        <v>114</v>
      </c>
      <c r="C61" s="395"/>
      <c r="D61" s="396"/>
      <c r="E61" s="396"/>
      <c r="F61" s="396"/>
      <c r="G61" s="396"/>
      <c r="H61" s="396"/>
      <c r="I61" s="396"/>
      <c r="J61" s="397"/>
      <c r="K61" s="35">
        <f>ROUND(SUM(K53:K60),0)</f>
        <v>0</v>
      </c>
      <c r="L61" s="74"/>
      <c r="M61" s="141">
        <f>SUM(M53:M60)</f>
        <v>0</v>
      </c>
      <c r="N61" s="142">
        <f>SUM(N53:N60)</f>
        <v>0</v>
      </c>
      <c r="O61" s="206">
        <f>SUM(O53:O60)</f>
        <v>0</v>
      </c>
      <c r="P61" s="74"/>
      <c r="Q61" s="114">
        <f>ROUND(SUM(Q53:Q60),0)</f>
        <v>0</v>
      </c>
      <c r="R61" s="114">
        <f>ROUND(SUM(R53:R60),0)</f>
        <v>0</v>
      </c>
      <c r="S61" s="114">
        <f>ROUND(SUM(S53:S60),0)</f>
        <v>0</v>
      </c>
      <c r="T61" s="58"/>
      <c r="U61" s="114">
        <f>ROUND(SUM(U53:U60),0)</f>
        <v>0</v>
      </c>
      <c r="V61" s="114">
        <f>ROUND(SUM(V53:V60),0)</f>
        <v>0</v>
      </c>
    </row>
    <row r="62" spans="1:22" s="3" customFormat="1" ht="16.5" thickBot="1" x14ac:dyDescent="0.3">
      <c r="A62" s="12"/>
      <c r="B62" s="11"/>
      <c r="C62" s="11"/>
      <c r="D62" s="13"/>
      <c r="E62" s="13"/>
      <c r="F62" s="13"/>
      <c r="G62" s="13"/>
      <c r="H62" s="13"/>
      <c r="I62" s="13"/>
      <c r="J62" s="13"/>
      <c r="K62" s="16"/>
      <c r="L62" s="74"/>
      <c r="M62" s="1"/>
      <c r="N62" s="1"/>
      <c r="O62" s="1"/>
      <c r="P62" s="74"/>
      <c r="T62" s="58"/>
    </row>
    <row r="63" spans="1:22" s="1" customFormat="1" ht="19.5" customHeight="1" thickBot="1" x14ac:dyDescent="0.3">
      <c r="A63" s="36" t="s">
        <v>19</v>
      </c>
      <c r="B63" s="40" t="s">
        <v>115</v>
      </c>
      <c r="C63" s="41"/>
      <c r="D63" s="42"/>
      <c r="E63" s="42"/>
      <c r="F63" s="42"/>
      <c r="G63" s="42"/>
      <c r="H63" s="42"/>
      <c r="I63" s="42"/>
      <c r="J63" s="42"/>
      <c r="K63" s="43"/>
      <c r="L63" s="74"/>
      <c r="M63" s="371" t="s">
        <v>302</v>
      </c>
      <c r="N63" s="372"/>
      <c r="O63" s="373"/>
      <c r="P63" s="74"/>
      <c r="T63" s="58"/>
    </row>
    <row r="64" spans="1:22" ht="15" customHeight="1" x14ac:dyDescent="0.2">
      <c r="A64" s="346" t="s">
        <v>52</v>
      </c>
      <c r="B64" s="367" t="s">
        <v>5</v>
      </c>
      <c r="C64" s="367" t="s">
        <v>90</v>
      </c>
      <c r="D64" s="60" t="s">
        <v>91</v>
      </c>
      <c r="E64" s="360" t="s">
        <v>92</v>
      </c>
      <c r="F64" s="361"/>
      <c r="G64" s="60" t="s">
        <v>93</v>
      </c>
      <c r="H64" s="261" t="s">
        <v>327</v>
      </c>
      <c r="I64" s="369" t="s">
        <v>94</v>
      </c>
      <c r="J64" s="369" t="s">
        <v>95</v>
      </c>
      <c r="K64" s="376" t="s">
        <v>8</v>
      </c>
      <c r="M64" s="378" t="s">
        <v>55</v>
      </c>
      <c r="N64" s="379"/>
      <c r="O64" s="380"/>
      <c r="P64" s="74"/>
      <c r="Q64" s="381" t="s">
        <v>56</v>
      </c>
      <c r="R64" s="382"/>
      <c r="S64" s="383"/>
      <c r="T64" s="58"/>
      <c r="U64" s="374" t="s">
        <v>57</v>
      </c>
      <c r="V64" s="375"/>
    </row>
    <row r="65" spans="1:22" ht="34.5" customHeight="1" x14ac:dyDescent="0.2">
      <c r="A65" s="347"/>
      <c r="B65" s="368"/>
      <c r="C65" s="368"/>
      <c r="D65" s="45"/>
      <c r="E65" s="176" t="s">
        <v>96</v>
      </c>
      <c r="F65" s="175" t="s">
        <v>310</v>
      </c>
      <c r="G65" s="117" t="s">
        <v>97</v>
      </c>
      <c r="H65" s="262" t="s">
        <v>328</v>
      </c>
      <c r="I65" s="370"/>
      <c r="J65" s="370"/>
      <c r="K65" s="377"/>
      <c r="M65" s="202" t="str">
        <f>$M$12</f>
        <v>-</v>
      </c>
      <c r="N65" s="137" t="str">
        <f>M$15</f>
        <v>-</v>
      </c>
      <c r="O65" s="203" t="s">
        <v>61</v>
      </c>
      <c r="P65" s="74"/>
      <c r="Q65" s="33" t="s">
        <v>9</v>
      </c>
      <c r="R65" s="33" t="s">
        <v>10</v>
      </c>
      <c r="S65" s="33" t="s">
        <v>11</v>
      </c>
      <c r="T65" s="58"/>
      <c r="U65" s="33" t="s">
        <v>12</v>
      </c>
      <c r="V65" s="33" t="s">
        <v>13</v>
      </c>
    </row>
    <row r="66" spans="1:22" x14ac:dyDescent="0.2">
      <c r="A66" s="258" t="s">
        <v>116</v>
      </c>
      <c r="B66" s="259" t="s">
        <v>326</v>
      </c>
      <c r="C66" s="26"/>
      <c r="D66" s="31">
        <v>1</v>
      </c>
      <c r="E66" s="179"/>
      <c r="F66" s="61"/>
      <c r="G66" s="31"/>
      <c r="H66" s="263"/>
      <c r="I66" s="61"/>
      <c r="J66" s="61"/>
      <c r="K66" s="32">
        <f t="shared" ref="K66:K74" si="22">D66*E66*G66*H66</f>
        <v>0</v>
      </c>
      <c r="L66" s="74" t="str">
        <f t="shared" ref="L66:L74" si="23">IF(E66&lt;&gt;0,IF(F66="","Select duration basis!  ",""),"")&amp;IF(E66&lt;&gt;0,IF(I66="","Allocate cost!  ",""),"")&amp;IF(E66&lt;&gt;0,IF(J66="","Indicate origin!",""),"")</f>
        <v/>
      </c>
      <c r="M66" s="237"/>
      <c r="N66" s="238"/>
      <c r="O66" s="204">
        <f t="shared" ref="O66:O74" si="24">SUM(M66+N66)</f>
        <v>0</v>
      </c>
      <c r="P66" s="74"/>
      <c r="Q66" s="84" t="str">
        <f t="shared" ref="Q66:Q74" si="25">IF(I66="Internal",K66,"-")</f>
        <v>-</v>
      </c>
      <c r="R66" s="84" t="str">
        <f t="shared" ref="R66:R74" si="26">IF(I66="Related",K66,"-")</f>
        <v>-</v>
      </c>
      <c r="S66" s="84" t="str">
        <f t="shared" ref="S66:S74" si="27">IF(I66="External",K66,"-")</f>
        <v>-</v>
      </c>
      <c r="T66" s="58"/>
      <c r="U66" s="84" t="str">
        <f t="shared" ref="U66:U74" si="28">IF($J66="Canadian",IF(OR($K66="",$K66=0),"-",$K66),"-")</f>
        <v>-</v>
      </c>
      <c r="V66" s="84" t="str">
        <f t="shared" ref="V66:V74" si="29">IF($J66="Non-Canadian",IF(OR($K66="",$K66=0),"-",$K66),"-")</f>
        <v>-</v>
      </c>
    </row>
    <row r="67" spans="1:22" x14ac:dyDescent="0.2">
      <c r="A67" s="25" t="s">
        <v>117</v>
      </c>
      <c r="B67" s="120" t="s">
        <v>118</v>
      </c>
      <c r="C67" s="26"/>
      <c r="D67" s="31">
        <v>1</v>
      </c>
      <c r="E67" s="179"/>
      <c r="F67" s="61"/>
      <c r="G67" s="31"/>
      <c r="H67" s="263"/>
      <c r="I67" s="61"/>
      <c r="J67" s="61"/>
      <c r="K67" s="32">
        <f t="shared" si="22"/>
        <v>0</v>
      </c>
      <c r="L67" s="74" t="str">
        <f t="shared" si="23"/>
        <v/>
      </c>
      <c r="M67" s="237"/>
      <c r="N67" s="238"/>
      <c r="O67" s="204">
        <f t="shared" si="24"/>
        <v>0</v>
      </c>
      <c r="P67" s="74"/>
      <c r="Q67" s="84" t="str">
        <f t="shared" si="25"/>
        <v>-</v>
      </c>
      <c r="R67" s="84" t="str">
        <f t="shared" si="26"/>
        <v>-</v>
      </c>
      <c r="S67" s="84" t="str">
        <f t="shared" si="27"/>
        <v>-</v>
      </c>
      <c r="T67" s="58"/>
      <c r="U67" s="84" t="str">
        <f t="shared" si="28"/>
        <v>-</v>
      </c>
      <c r="V67" s="84" t="str">
        <f t="shared" si="29"/>
        <v>-</v>
      </c>
    </row>
    <row r="68" spans="1:22" s="4" customFormat="1" ht="15" customHeight="1" x14ac:dyDescent="0.2">
      <c r="A68" s="25" t="s">
        <v>119</v>
      </c>
      <c r="B68" s="120" t="s">
        <v>120</v>
      </c>
      <c r="C68" s="26"/>
      <c r="D68" s="31">
        <v>1</v>
      </c>
      <c r="E68" s="179"/>
      <c r="F68" s="61"/>
      <c r="G68" s="31"/>
      <c r="H68" s="263"/>
      <c r="I68" s="61"/>
      <c r="J68" s="61"/>
      <c r="K68" s="32">
        <f t="shared" si="22"/>
        <v>0</v>
      </c>
      <c r="L68" s="74" t="str">
        <f t="shared" si="23"/>
        <v/>
      </c>
      <c r="M68" s="237"/>
      <c r="N68" s="238"/>
      <c r="O68" s="204">
        <f t="shared" si="24"/>
        <v>0</v>
      </c>
      <c r="P68" s="74"/>
      <c r="Q68" s="84" t="str">
        <f t="shared" si="25"/>
        <v>-</v>
      </c>
      <c r="R68" s="84" t="str">
        <f t="shared" si="26"/>
        <v>-</v>
      </c>
      <c r="S68" s="84" t="str">
        <f t="shared" si="27"/>
        <v>-</v>
      </c>
      <c r="T68" s="58"/>
      <c r="U68" s="84" t="str">
        <f t="shared" si="28"/>
        <v>-</v>
      </c>
      <c r="V68" s="84" t="str">
        <f t="shared" si="29"/>
        <v>-</v>
      </c>
    </row>
    <row r="69" spans="1:22" s="4" customFormat="1" ht="15" customHeight="1" x14ac:dyDescent="0.2">
      <c r="A69" s="25" t="s">
        <v>121</v>
      </c>
      <c r="B69" s="120" t="s">
        <v>122</v>
      </c>
      <c r="C69" s="26"/>
      <c r="D69" s="31">
        <v>1</v>
      </c>
      <c r="E69" s="179"/>
      <c r="F69" s="61"/>
      <c r="G69" s="31"/>
      <c r="H69" s="263"/>
      <c r="I69" s="61"/>
      <c r="J69" s="61"/>
      <c r="K69" s="32">
        <f t="shared" si="22"/>
        <v>0</v>
      </c>
      <c r="L69" s="74" t="str">
        <f t="shared" si="23"/>
        <v/>
      </c>
      <c r="M69" s="237"/>
      <c r="N69" s="238"/>
      <c r="O69" s="204">
        <f t="shared" si="24"/>
        <v>0</v>
      </c>
      <c r="P69" s="74"/>
      <c r="Q69" s="84" t="str">
        <f t="shared" si="25"/>
        <v>-</v>
      </c>
      <c r="R69" s="84" t="str">
        <f t="shared" si="26"/>
        <v>-</v>
      </c>
      <c r="S69" s="84" t="str">
        <f t="shared" si="27"/>
        <v>-</v>
      </c>
      <c r="T69" s="58"/>
      <c r="U69" s="84" t="str">
        <f t="shared" si="28"/>
        <v>-</v>
      </c>
      <c r="V69" s="84" t="str">
        <f t="shared" si="29"/>
        <v>-</v>
      </c>
    </row>
    <row r="70" spans="1:22" s="3" customFormat="1" ht="15" customHeight="1" x14ac:dyDescent="0.2">
      <c r="A70" s="25" t="s">
        <v>123</v>
      </c>
      <c r="B70" s="120" t="s">
        <v>124</v>
      </c>
      <c r="C70" s="26"/>
      <c r="D70" s="31">
        <v>1</v>
      </c>
      <c r="E70" s="179"/>
      <c r="F70" s="61"/>
      <c r="G70" s="31"/>
      <c r="H70" s="263"/>
      <c r="I70" s="61"/>
      <c r="J70" s="61"/>
      <c r="K70" s="32">
        <f t="shared" si="22"/>
        <v>0</v>
      </c>
      <c r="L70" s="74" t="str">
        <f t="shared" si="23"/>
        <v/>
      </c>
      <c r="M70" s="237"/>
      <c r="N70" s="238"/>
      <c r="O70" s="204">
        <f t="shared" si="24"/>
        <v>0</v>
      </c>
      <c r="P70" s="74"/>
      <c r="Q70" s="84" t="str">
        <f t="shared" si="25"/>
        <v>-</v>
      </c>
      <c r="R70" s="84" t="str">
        <f t="shared" si="26"/>
        <v>-</v>
      </c>
      <c r="S70" s="84" t="str">
        <f t="shared" si="27"/>
        <v>-</v>
      </c>
      <c r="T70" s="58"/>
      <c r="U70" s="84" t="str">
        <f t="shared" si="28"/>
        <v>-</v>
      </c>
      <c r="V70" s="84" t="str">
        <f t="shared" si="29"/>
        <v>-</v>
      </c>
    </row>
    <row r="71" spans="1:22" s="5" customFormat="1" ht="15" customHeight="1" x14ac:dyDescent="0.2">
      <c r="A71" s="25" t="s">
        <v>125</v>
      </c>
      <c r="B71" s="120" t="s">
        <v>126</v>
      </c>
      <c r="C71" s="26"/>
      <c r="D71" s="31">
        <v>1</v>
      </c>
      <c r="E71" s="179"/>
      <c r="F71" s="61"/>
      <c r="G71" s="31"/>
      <c r="H71" s="263"/>
      <c r="I71" s="61"/>
      <c r="J71" s="61"/>
      <c r="K71" s="32">
        <f t="shared" si="22"/>
        <v>0</v>
      </c>
      <c r="L71" s="74" t="str">
        <f t="shared" si="23"/>
        <v/>
      </c>
      <c r="M71" s="237"/>
      <c r="N71" s="238"/>
      <c r="O71" s="204">
        <f t="shared" si="24"/>
        <v>0</v>
      </c>
      <c r="P71" s="74"/>
      <c r="Q71" s="84" t="str">
        <f t="shared" si="25"/>
        <v>-</v>
      </c>
      <c r="R71" s="84" t="str">
        <f t="shared" si="26"/>
        <v>-</v>
      </c>
      <c r="S71" s="84" t="str">
        <f t="shared" si="27"/>
        <v>-</v>
      </c>
      <c r="T71" s="58"/>
      <c r="U71" s="84" t="str">
        <f t="shared" si="28"/>
        <v>-</v>
      </c>
      <c r="V71" s="84" t="str">
        <f t="shared" si="29"/>
        <v>-</v>
      </c>
    </row>
    <row r="72" spans="1:22" s="4" customFormat="1" ht="12.75" x14ac:dyDescent="0.2">
      <c r="A72" s="25" t="s">
        <v>127</v>
      </c>
      <c r="B72" s="120" t="s">
        <v>128</v>
      </c>
      <c r="C72" s="26"/>
      <c r="D72" s="31">
        <v>1</v>
      </c>
      <c r="E72" s="179"/>
      <c r="F72" s="61"/>
      <c r="G72" s="31"/>
      <c r="H72" s="263"/>
      <c r="I72" s="61"/>
      <c r="J72" s="61"/>
      <c r="K72" s="32">
        <f t="shared" si="22"/>
        <v>0</v>
      </c>
      <c r="L72" s="74" t="str">
        <f t="shared" si="23"/>
        <v/>
      </c>
      <c r="M72" s="237"/>
      <c r="N72" s="238"/>
      <c r="O72" s="204">
        <f t="shared" si="24"/>
        <v>0</v>
      </c>
      <c r="P72" s="74"/>
      <c r="Q72" s="84" t="str">
        <f t="shared" si="25"/>
        <v>-</v>
      </c>
      <c r="R72" s="84" t="str">
        <f t="shared" si="26"/>
        <v>-</v>
      </c>
      <c r="S72" s="84" t="str">
        <f t="shared" si="27"/>
        <v>-</v>
      </c>
      <c r="T72" s="58"/>
      <c r="U72" s="84" t="str">
        <f t="shared" si="28"/>
        <v>-</v>
      </c>
      <c r="V72" s="84" t="str">
        <f t="shared" si="29"/>
        <v>-</v>
      </c>
    </row>
    <row r="73" spans="1:22" x14ac:dyDescent="0.2">
      <c r="A73" s="25" t="s">
        <v>129</v>
      </c>
      <c r="B73" s="120" t="s">
        <v>130</v>
      </c>
      <c r="C73" s="26"/>
      <c r="D73" s="31">
        <v>1</v>
      </c>
      <c r="E73" s="179"/>
      <c r="F73" s="61"/>
      <c r="G73" s="31"/>
      <c r="H73" s="263"/>
      <c r="I73" s="61"/>
      <c r="J73" s="61"/>
      <c r="K73" s="32">
        <f t="shared" si="22"/>
        <v>0</v>
      </c>
      <c r="L73" s="74" t="str">
        <f t="shared" si="23"/>
        <v/>
      </c>
      <c r="M73" s="237"/>
      <c r="N73" s="238"/>
      <c r="O73" s="204">
        <f t="shared" si="24"/>
        <v>0</v>
      </c>
      <c r="P73" s="74"/>
      <c r="Q73" s="84" t="str">
        <f t="shared" si="25"/>
        <v>-</v>
      </c>
      <c r="R73" s="84" t="str">
        <f t="shared" si="26"/>
        <v>-</v>
      </c>
      <c r="S73" s="84" t="str">
        <f t="shared" si="27"/>
        <v>-</v>
      </c>
      <c r="T73" s="58"/>
      <c r="U73" s="84" t="str">
        <f t="shared" si="28"/>
        <v>-</v>
      </c>
      <c r="V73" s="84" t="str">
        <f t="shared" si="29"/>
        <v>-</v>
      </c>
    </row>
    <row r="74" spans="1:22" x14ac:dyDescent="0.2">
      <c r="A74" s="25" t="s">
        <v>131</v>
      </c>
      <c r="B74" s="26" t="s">
        <v>87</v>
      </c>
      <c r="C74" s="26"/>
      <c r="D74" s="31">
        <v>1</v>
      </c>
      <c r="E74" s="179"/>
      <c r="F74" s="61"/>
      <c r="G74" s="31"/>
      <c r="H74" s="263"/>
      <c r="I74" s="61"/>
      <c r="J74" s="61"/>
      <c r="K74" s="32">
        <f t="shared" si="22"/>
        <v>0</v>
      </c>
      <c r="L74" s="74" t="str">
        <f t="shared" si="23"/>
        <v/>
      </c>
      <c r="M74" s="237"/>
      <c r="N74" s="238"/>
      <c r="O74" s="204">
        <f t="shared" si="24"/>
        <v>0</v>
      </c>
      <c r="P74" s="74"/>
      <c r="Q74" s="84" t="str">
        <f t="shared" si="25"/>
        <v>-</v>
      </c>
      <c r="R74" s="84" t="str">
        <f t="shared" si="26"/>
        <v>-</v>
      </c>
      <c r="S74" s="84" t="str">
        <f t="shared" si="27"/>
        <v>-</v>
      </c>
      <c r="T74" s="58"/>
      <c r="U74" s="84" t="str">
        <f t="shared" si="28"/>
        <v>-</v>
      </c>
      <c r="V74" s="84" t="str">
        <f t="shared" si="29"/>
        <v>-</v>
      </c>
    </row>
    <row r="75" spans="1:22" s="4" customFormat="1" ht="15.75" thickBot="1" x14ac:dyDescent="0.25">
      <c r="A75" s="38" t="s">
        <v>19</v>
      </c>
      <c r="B75" s="44" t="s">
        <v>132</v>
      </c>
      <c r="C75" s="395"/>
      <c r="D75" s="396"/>
      <c r="E75" s="396"/>
      <c r="F75" s="396"/>
      <c r="G75" s="396"/>
      <c r="H75" s="396"/>
      <c r="I75" s="396"/>
      <c r="J75" s="397"/>
      <c r="K75" s="35">
        <f>ROUND(SUM(K66:K74),0)</f>
        <v>0</v>
      </c>
      <c r="L75" s="74"/>
      <c r="M75" s="141">
        <f>SUM(M66:M74)</f>
        <v>0</v>
      </c>
      <c r="N75" s="142">
        <f>SUM(N66:N74)</f>
        <v>0</v>
      </c>
      <c r="O75" s="206">
        <f>SUM(O66:O74)</f>
        <v>0</v>
      </c>
      <c r="P75" s="74"/>
      <c r="Q75" s="114">
        <f>ROUND(SUM(Q66:Q74),0)</f>
        <v>0</v>
      </c>
      <c r="R75" s="114">
        <f>ROUND(SUM(R66:R74),0)</f>
        <v>0</v>
      </c>
      <c r="S75" s="114">
        <f>ROUND(SUM(S66:S74),0)</f>
        <v>0</v>
      </c>
      <c r="T75" s="58"/>
      <c r="U75" s="114">
        <f>ROUND(SUM(U66:U74),0)</f>
        <v>0</v>
      </c>
      <c r="V75" s="114">
        <f>ROUND(SUM(V66:V74),0)</f>
        <v>0</v>
      </c>
    </row>
    <row r="76" spans="1:22" s="3" customFormat="1" ht="13.5" thickBot="1" x14ac:dyDescent="0.25">
      <c r="A76" s="12"/>
      <c r="B76" s="11"/>
      <c r="C76" s="14"/>
      <c r="D76" s="15"/>
      <c r="E76" s="15"/>
      <c r="F76" s="15"/>
      <c r="G76" s="15"/>
      <c r="H76" s="15"/>
      <c r="I76" s="15"/>
      <c r="J76" s="15"/>
      <c r="K76" s="17"/>
      <c r="L76" s="74"/>
      <c r="M76" s="74"/>
      <c r="N76" s="74"/>
      <c r="O76" s="74"/>
      <c r="P76" s="74"/>
      <c r="Q76" s="4"/>
      <c r="T76" s="58"/>
    </row>
    <row r="77" spans="1:22" s="1" customFormat="1" ht="19.5" customHeight="1" thickBot="1" x14ac:dyDescent="0.3">
      <c r="A77" s="36" t="str">
        <f>"06"</f>
        <v>06</v>
      </c>
      <c r="B77" s="40" t="s">
        <v>133</v>
      </c>
      <c r="C77" s="41"/>
      <c r="D77" s="42"/>
      <c r="E77" s="42"/>
      <c r="F77" s="42"/>
      <c r="G77" s="42"/>
      <c r="H77" s="42"/>
      <c r="I77" s="42"/>
      <c r="J77" s="42"/>
      <c r="K77" s="43"/>
      <c r="L77" s="74"/>
      <c r="M77" s="371" t="s">
        <v>302</v>
      </c>
      <c r="N77" s="372"/>
      <c r="O77" s="373"/>
      <c r="P77" s="74"/>
      <c r="T77" s="58"/>
    </row>
    <row r="78" spans="1:22" ht="15" customHeight="1" x14ac:dyDescent="0.2">
      <c r="A78" s="346" t="s">
        <v>52</v>
      </c>
      <c r="B78" s="367" t="s">
        <v>5</v>
      </c>
      <c r="C78" s="367" t="s">
        <v>90</v>
      </c>
      <c r="D78" s="60" t="s">
        <v>91</v>
      </c>
      <c r="E78" s="360" t="s">
        <v>92</v>
      </c>
      <c r="F78" s="361"/>
      <c r="G78" s="60" t="s">
        <v>93</v>
      </c>
      <c r="H78" s="261" t="s">
        <v>327</v>
      </c>
      <c r="I78" s="369" t="s">
        <v>94</v>
      </c>
      <c r="J78" s="369" t="s">
        <v>95</v>
      </c>
      <c r="K78" s="376" t="s">
        <v>8</v>
      </c>
      <c r="M78" s="378" t="s">
        <v>55</v>
      </c>
      <c r="N78" s="379"/>
      <c r="O78" s="380"/>
      <c r="P78" s="74"/>
      <c r="Q78" s="381" t="s">
        <v>56</v>
      </c>
      <c r="R78" s="382"/>
      <c r="S78" s="383"/>
      <c r="T78" s="58"/>
      <c r="U78" s="374" t="s">
        <v>57</v>
      </c>
      <c r="V78" s="375"/>
    </row>
    <row r="79" spans="1:22" ht="34.5" customHeight="1" x14ac:dyDescent="0.2">
      <c r="A79" s="347"/>
      <c r="B79" s="368"/>
      <c r="C79" s="368"/>
      <c r="D79" s="45"/>
      <c r="E79" s="176" t="s">
        <v>96</v>
      </c>
      <c r="F79" s="175" t="s">
        <v>310</v>
      </c>
      <c r="G79" s="117" t="s">
        <v>97</v>
      </c>
      <c r="H79" s="262" t="s">
        <v>328</v>
      </c>
      <c r="I79" s="370"/>
      <c r="J79" s="370"/>
      <c r="K79" s="377"/>
      <c r="M79" s="202" t="str">
        <f>$M$12</f>
        <v>-</v>
      </c>
      <c r="N79" s="137" t="str">
        <f>M$15</f>
        <v>-</v>
      </c>
      <c r="O79" s="203" t="s">
        <v>61</v>
      </c>
      <c r="P79" s="74"/>
      <c r="Q79" s="33" t="s">
        <v>9</v>
      </c>
      <c r="R79" s="33" t="s">
        <v>10</v>
      </c>
      <c r="S79" s="33" t="s">
        <v>11</v>
      </c>
      <c r="T79" s="58"/>
      <c r="U79" s="33" t="s">
        <v>12</v>
      </c>
      <c r="V79" s="33" t="s">
        <v>13</v>
      </c>
    </row>
    <row r="80" spans="1:22" ht="15" customHeight="1" x14ac:dyDescent="0.2">
      <c r="A80" s="112" t="s">
        <v>134</v>
      </c>
      <c r="B80" s="124" t="s">
        <v>135</v>
      </c>
      <c r="C80" s="26"/>
      <c r="D80" s="31">
        <v>1</v>
      </c>
      <c r="E80" s="179"/>
      <c r="F80" s="61"/>
      <c r="G80" s="31"/>
      <c r="H80" s="263"/>
      <c r="I80" s="61"/>
      <c r="J80" s="61"/>
      <c r="K80" s="32">
        <f t="shared" ref="K80:K85" si="30">D80*E80*G80*H80</f>
        <v>0</v>
      </c>
      <c r="L80" s="74" t="str">
        <f t="shared" ref="L80:L85" si="31">IF(E80&lt;&gt;0,IF(F80="","Select duration basis!  ",""),"")&amp;IF(E80&lt;&gt;0,IF(I80="","Allocate cost!  ",""),"")&amp;IF(E80&lt;&gt;0,IF(J80="","Indicate origin!",""),"")</f>
        <v/>
      </c>
      <c r="M80" s="237"/>
      <c r="N80" s="238"/>
      <c r="O80" s="204">
        <f t="shared" ref="O80:O85" si="32">SUM(M80+N80)</f>
        <v>0</v>
      </c>
      <c r="P80" s="74"/>
      <c r="Q80" s="84" t="str">
        <f t="shared" ref="Q80" si="33">IF(I80="Internal",K80,"-")</f>
        <v>-</v>
      </c>
      <c r="R80" s="84" t="str">
        <f t="shared" ref="R80" si="34">IF(I80="Related",K80,"-")</f>
        <v>-</v>
      </c>
      <c r="S80" s="84" t="str">
        <f t="shared" ref="S80" si="35">IF(I80="External",K80,"-")</f>
        <v>-</v>
      </c>
      <c r="T80" s="58"/>
      <c r="U80" s="84" t="str">
        <f t="shared" ref="U80:U85" si="36">IF($J80="Canadian",IF(OR($K80="",$K80=0),"-",$K80),"-")</f>
        <v>-</v>
      </c>
      <c r="V80" s="84" t="str">
        <f t="shared" ref="V80:V85" si="37">IF($J80="Non-Canadian",IF(OR($K80="",$K80=0),"-",$K80),"-")</f>
        <v>-</v>
      </c>
    </row>
    <row r="81" spans="1:22" ht="15" customHeight="1" x14ac:dyDescent="0.2">
      <c r="A81" s="25" t="s">
        <v>136</v>
      </c>
      <c r="B81" s="26" t="s">
        <v>137</v>
      </c>
      <c r="C81" s="26"/>
      <c r="D81" s="31">
        <v>1</v>
      </c>
      <c r="E81" s="179"/>
      <c r="F81" s="61"/>
      <c r="G81" s="31"/>
      <c r="H81" s="263"/>
      <c r="I81" s="61"/>
      <c r="J81" s="61"/>
      <c r="K81" s="32">
        <f t="shared" si="30"/>
        <v>0</v>
      </c>
      <c r="L81" s="74" t="str">
        <f t="shared" si="31"/>
        <v/>
      </c>
      <c r="M81" s="237"/>
      <c r="N81" s="238"/>
      <c r="O81" s="204">
        <f t="shared" si="32"/>
        <v>0</v>
      </c>
      <c r="P81" s="74"/>
      <c r="Q81" s="84" t="str">
        <f t="shared" ref="Q81:Q85" si="38">IF(I81="Internal",K81,"-")</f>
        <v>-</v>
      </c>
      <c r="R81" s="84" t="str">
        <f t="shared" ref="R81:R85" si="39">IF(I81="Related",K81,"-")</f>
        <v>-</v>
      </c>
      <c r="S81" s="84" t="str">
        <f t="shared" ref="S81:S85" si="40">IF(I81="External",K81,"-")</f>
        <v>-</v>
      </c>
      <c r="T81" s="58"/>
      <c r="U81" s="84" t="str">
        <f t="shared" si="36"/>
        <v>-</v>
      </c>
      <c r="V81" s="84" t="str">
        <f t="shared" si="37"/>
        <v>-</v>
      </c>
    </row>
    <row r="82" spans="1:22" ht="15" customHeight="1" x14ac:dyDescent="0.2">
      <c r="A82" s="25" t="s">
        <v>138</v>
      </c>
      <c r="B82" s="26" t="s">
        <v>139</v>
      </c>
      <c r="C82" s="26"/>
      <c r="D82" s="31">
        <v>1</v>
      </c>
      <c r="E82" s="179"/>
      <c r="F82" s="61"/>
      <c r="G82" s="31"/>
      <c r="H82" s="263"/>
      <c r="I82" s="61"/>
      <c r="J82" s="61"/>
      <c r="K82" s="32">
        <f t="shared" si="30"/>
        <v>0</v>
      </c>
      <c r="L82" s="74" t="str">
        <f t="shared" si="31"/>
        <v/>
      </c>
      <c r="M82" s="237"/>
      <c r="N82" s="238"/>
      <c r="O82" s="204">
        <f t="shared" si="32"/>
        <v>0</v>
      </c>
      <c r="P82" s="74"/>
      <c r="Q82" s="84" t="str">
        <f t="shared" si="38"/>
        <v>-</v>
      </c>
      <c r="R82" s="84" t="str">
        <f t="shared" si="39"/>
        <v>-</v>
      </c>
      <c r="S82" s="84" t="str">
        <f t="shared" si="40"/>
        <v>-</v>
      </c>
      <c r="T82" s="58"/>
      <c r="U82" s="84" t="str">
        <f t="shared" si="36"/>
        <v>-</v>
      </c>
      <c r="V82" s="84" t="str">
        <f t="shared" si="37"/>
        <v>-</v>
      </c>
    </row>
    <row r="83" spans="1:22" x14ac:dyDescent="0.2">
      <c r="A83" s="37" t="s">
        <v>140</v>
      </c>
      <c r="B83" s="26" t="s">
        <v>141</v>
      </c>
      <c r="C83" s="26"/>
      <c r="D83" s="31">
        <v>1</v>
      </c>
      <c r="E83" s="179"/>
      <c r="F83" s="61"/>
      <c r="G83" s="31"/>
      <c r="H83" s="263"/>
      <c r="I83" s="61"/>
      <c r="J83" s="61"/>
      <c r="K83" s="32">
        <f t="shared" si="30"/>
        <v>0</v>
      </c>
      <c r="L83" s="74" t="str">
        <f t="shared" si="31"/>
        <v/>
      </c>
      <c r="M83" s="237"/>
      <c r="N83" s="238"/>
      <c r="O83" s="204">
        <f t="shared" si="32"/>
        <v>0</v>
      </c>
      <c r="P83" s="74"/>
      <c r="Q83" s="84" t="str">
        <f t="shared" si="38"/>
        <v>-</v>
      </c>
      <c r="R83" s="84" t="str">
        <f t="shared" si="39"/>
        <v>-</v>
      </c>
      <c r="S83" s="84" t="str">
        <f t="shared" si="40"/>
        <v>-</v>
      </c>
      <c r="T83" s="58"/>
      <c r="U83" s="84" t="str">
        <f t="shared" si="36"/>
        <v>-</v>
      </c>
      <c r="V83" s="84" t="str">
        <f t="shared" si="37"/>
        <v>-</v>
      </c>
    </row>
    <row r="84" spans="1:22" s="4" customFormat="1" ht="12.75" x14ac:dyDescent="0.2">
      <c r="A84" s="37" t="s">
        <v>142</v>
      </c>
      <c r="B84" s="26" t="s">
        <v>143</v>
      </c>
      <c r="C84" s="26"/>
      <c r="D84" s="31">
        <v>1</v>
      </c>
      <c r="E84" s="179"/>
      <c r="F84" s="61"/>
      <c r="G84" s="31"/>
      <c r="H84" s="263"/>
      <c r="I84" s="61"/>
      <c r="J84" s="61"/>
      <c r="K84" s="32">
        <f t="shared" si="30"/>
        <v>0</v>
      </c>
      <c r="L84" s="74" t="str">
        <f t="shared" si="31"/>
        <v/>
      </c>
      <c r="M84" s="237"/>
      <c r="N84" s="238"/>
      <c r="O84" s="204">
        <f t="shared" si="32"/>
        <v>0</v>
      </c>
      <c r="P84" s="74"/>
      <c r="Q84" s="84" t="str">
        <f t="shared" si="38"/>
        <v>-</v>
      </c>
      <c r="R84" s="84" t="str">
        <f t="shared" si="39"/>
        <v>-</v>
      </c>
      <c r="S84" s="84" t="str">
        <f t="shared" si="40"/>
        <v>-</v>
      </c>
      <c r="T84" s="58"/>
      <c r="U84" s="84" t="str">
        <f t="shared" si="36"/>
        <v>-</v>
      </c>
      <c r="V84" s="84" t="str">
        <f t="shared" si="37"/>
        <v>-</v>
      </c>
    </row>
    <row r="85" spans="1:22" s="4" customFormat="1" ht="12.75" x14ac:dyDescent="0.2">
      <c r="A85" s="37" t="s">
        <v>144</v>
      </c>
      <c r="B85" s="26" t="s">
        <v>87</v>
      </c>
      <c r="C85" s="26"/>
      <c r="D85" s="31">
        <v>1</v>
      </c>
      <c r="E85" s="179"/>
      <c r="F85" s="61"/>
      <c r="G85" s="31"/>
      <c r="H85" s="263"/>
      <c r="I85" s="61"/>
      <c r="J85" s="61"/>
      <c r="K85" s="32">
        <f t="shared" si="30"/>
        <v>0</v>
      </c>
      <c r="L85" s="74" t="str">
        <f t="shared" si="31"/>
        <v/>
      </c>
      <c r="M85" s="237"/>
      <c r="N85" s="238"/>
      <c r="O85" s="204">
        <f t="shared" si="32"/>
        <v>0</v>
      </c>
      <c r="P85" s="74"/>
      <c r="Q85" s="84" t="str">
        <f t="shared" si="38"/>
        <v>-</v>
      </c>
      <c r="R85" s="84" t="str">
        <f t="shared" si="39"/>
        <v>-</v>
      </c>
      <c r="S85" s="84" t="str">
        <f t="shared" si="40"/>
        <v>-</v>
      </c>
      <c r="T85" s="58"/>
      <c r="U85" s="84" t="str">
        <f t="shared" si="36"/>
        <v>-</v>
      </c>
      <c r="V85" s="84" t="str">
        <f t="shared" si="37"/>
        <v>-</v>
      </c>
    </row>
    <row r="86" spans="1:22" s="1" customFormat="1" ht="15" customHeight="1" thickBot="1" x14ac:dyDescent="0.3">
      <c r="A86" s="38" t="s">
        <v>20</v>
      </c>
      <c r="B86" s="39" t="s">
        <v>145</v>
      </c>
      <c r="C86" s="395"/>
      <c r="D86" s="396"/>
      <c r="E86" s="396"/>
      <c r="F86" s="396"/>
      <c r="G86" s="396"/>
      <c r="H86" s="396"/>
      <c r="I86" s="396"/>
      <c r="J86" s="397"/>
      <c r="K86" s="35">
        <f>ROUND(SUM(K80:K85),0)</f>
        <v>0</v>
      </c>
      <c r="L86" s="74"/>
      <c r="M86" s="141">
        <f>SUM(M80:M85)</f>
        <v>0</v>
      </c>
      <c r="N86" s="142">
        <f>SUM(N80:N85)</f>
        <v>0</v>
      </c>
      <c r="O86" s="206">
        <f>SUM(O80:O85)</f>
        <v>0</v>
      </c>
      <c r="P86" s="74"/>
      <c r="Q86" s="115">
        <f>ROUND(SUM(Q80:Q85),0)</f>
        <v>0</v>
      </c>
      <c r="R86" s="115">
        <f>ROUND(SUM(R80:R85),0)</f>
        <v>0</v>
      </c>
      <c r="S86" s="115">
        <f>ROUND(SUM(S80:S85),0)</f>
        <v>0</v>
      </c>
      <c r="T86" s="58"/>
      <c r="U86" s="115">
        <f>ROUND(SUM(U80:U85),0)</f>
        <v>0</v>
      </c>
      <c r="V86" s="115">
        <f>ROUND(SUM(V80:V85),0)</f>
        <v>0</v>
      </c>
    </row>
    <row r="87" spans="1:22" ht="15.75" thickBot="1" x14ac:dyDescent="0.25">
      <c r="A87" s="3"/>
      <c r="B87" s="3"/>
      <c r="C87" s="3"/>
      <c r="D87" s="2"/>
      <c r="E87" s="2"/>
      <c r="F87" s="2"/>
      <c r="G87" s="2"/>
      <c r="H87" s="2"/>
      <c r="I87" s="2"/>
      <c r="J87" s="2"/>
      <c r="K87" s="10"/>
      <c r="P87" s="74"/>
      <c r="T87" s="58"/>
    </row>
    <row r="88" spans="1:22" s="1" customFormat="1" ht="19.5" customHeight="1" thickBot="1" x14ac:dyDescent="0.3">
      <c r="A88" s="36" t="str">
        <f>"07"</f>
        <v>07</v>
      </c>
      <c r="B88" s="40" t="s">
        <v>146</v>
      </c>
      <c r="C88" s="41"/>
      <c r="D88" s="42"/>
      <c r="E88" s="42"/>
      <c r="F88" s="42"/>
      <c r="G88" s="42"/>
      <c r="H88" s="42"/>
      <c r="I88" s="42"/>
      <c r="J88" s="42"/>
      <c r="K88" s="43"/>
      <c r="L88" s="74"/>
      <c r="M88" s="371" t="s">
        <v>302</v>
      </c>
      <c r="N88" s="372"/>
      <c r="O88" s="373"/>
      <c r="P88" s="74"/>
      <c r="T88" s="58"/>
    </row>
    <row r="89" spans="1:22" ht="15" customHeight="1" x14ac:dyDescent="0.2">
      <c r="A89" s="346" t="s">
        <v>52</v>
      </c>
      <c r="B89" s="367" t="s">
        <v>5</v>
      </c>
      <c r="C89" s="367" t="s">
        <v>90</v>
      </c>
      <c r="D89" s="60" t="s">
        <v>91</v>
      </c>
      <c r="E89" s="360" t="s">
        <v>92</v>
      </c>
      <c r="F89" s="361"/>
      <c r="G89" s="60" t="s">
        <v>93</v>
      </c>
      <c r="H89" s="261" t="s">
        <v>327</v>
      </c>
      <c r="I89" s="369" t="s">
        <v>94</v>
      </c>
      <c r="J89" s="369" t="s">
        <v>95</v>
      </c>
      <c r="K89" s="376" t="s">
        <v>8</v>
      </c>
      <c r="M89" s="378" t="s">
        <v>55</v>
      </c>
      <c r="N89" s="379"/>
      <c r="O89" s="380"/>
      <c r="P89" s="74"/>
      <c r="Q89" s="381" t="s">
        <v>56</v>
      </c>
      <c r="R89" s="382"/>
      <c r="S89" s="383"/>
      <c r="T89" s="58"/>
      <c r="U89" s="374" t="s">
        <v>57</v>
      </c>
      <c r="V89" s="375"/>
    </row>
    <row r="90" spans="1:22" ht="34.5" customHeight="1" x14ac:dyDescent="0.2">
      <c r="A90" s="347"/>
      <c r="B90" s="368"/>
      <c r="C90" s="368"/>
      <c r="D90" s="45"/>
      <c r="E90" s="176" t="s">
        <v>96</v>
      </c>
      <c r="F90" s="175" t="s">
        <v>310</v>
      </c>
      <c r="G90" s="117" t="s">
        <v>97</v>
      </c>
      <c r="H90" s="262" t="s">
        <v>328</v>
      </c>
      <c r="I90" s="370"/>
      <c r="J90" s="370"/>
      <c r="K90" s="377"/>
      <c r="M90" s="202" t="str">
        <f>$M$12</f>
        <v>-</v>
      </c>
      <c r="N90" s="137" t="str">
        <f>M$15</f>
        <v>-</v>
      </c>
      <c r="O90" s="203" t="s">
        <v>61</v>
      </c>
      <c r="P90" s="74"/>
      <c r="Q90" s="33" t="s">
        <v>9</v>
      </c>
      <c r="R90" s="33" t="s">
        <v>10</v>
      </c>
      <c r="S90" s="33" t="s">
        <v>11</v>
      </c>
      <c r="T90" s="58"/>
      <c r="U90" s="33" t="s">
        <v>12</v>
      </c>
      <c r="V90" s="33" t="s">
        <v>13</v>
      </c>
    </row>
    <row r="91" spans="1:22" x14ac:dyDescent="0.2">
      <c r="A91" s="112" t="s">
        <v>147</v>
      </c>
      <c r="B91" s="124" t="s">
        <v>148</v>
      </c>
      <c r="C91" s="26"/>
      <c r="D91" s="31">
        <v>1</v>
      </c>
      <c r="E91" s="179"/>
      <c r="F91" s="61"/>
      <c r="G91" s="31"/>
      <c r="H91" s="263"/>
      <c r="I91" s="61"/>
      <c r="J91" s="61"/>
      <c r="K91" s="32">
        <f t="shared" ref="K91:K98" si="41">D91*E91*G91*H91</f>
        <v>0</v>
      </c>
      <c r="L91" s="74" t="str">
        <f t="shared" ref="L91:L98" si="42">IF(E91&lt;&gt;0,IF(F91="","Select duration basis!  ",""),"")&amp;IF(E91&lt;&gt;0,IF(I91="","Allocate cost!  ",""),"")&amp;IF(E91&lt;&gt;0,IF(J91="","Indicate origin!",""),"")</f>
        <v/>
      </c>
      <c r="M91" s="237"/>
      <c r="N91" s="238"/>
      <c r="O91" s="204">
        <f t="shared" ref="O91:O98" si="43">SUM(M91+N91)</f>
        <v>0</v>
      </c>
      <c r="P91" s="74"/>
      <c r="Q91" s="84" t="str">
        <f t="shared" ref="Q91" si="44">IF(I91="Internal",K91,"-")</f>
        <v>-</v>
      </c>
      <c r="R91" s="84" t="str">
        <f t="shared" ref="R91" si="45">IF(I91="Related",K91,"-")</f>
        <v>-</v>
      </c>
      <c r="S91" s="84" t="str">
        <f t="shared" ref="S91" si="46">IF(I91="External",K91,"-")</f>
        <v>-</v>
      </c>
      <c r="T91" s="58"/>
      <c r="U91" s="84" t="str">
        <f t="shared" ref="U91:U98" si="47">IF($J91="Canadian",IF(OR($K91="",$K91=0),"-",$K91),"-")</f>
        <v>-</v>
      </c>
      <c r="V91" s="84" t="str">
        <f t="shared" ref="V91:V98" si="48">IF($J91="Non-Canadian",IF(OR($K91="",$K91=0),"-",$K91),"-")</f>
        <v>-</v>
      </c>
    </row>
    <row r="92" spans="1:22" ht="15" customHeight="1" x14ac:dyDescent="0.2">
      <c r="A92" s="25" t="s">
        <v>149</v>
      </c>
      <c r="B92" s="26" t="s">
        <v>150</v>
      </c>
      <c r="C92" s="26"/>
      <c r="D92" s="31">
        <v>1</v>
      </c>
      <c r="E92" s="179"/>
      <c r="F92" s="61"/>
      <c r="G92" s="31"/>
      <c r="H92" s="263"/>
      <c r="I92" s="61"/>
      <c r="J92" s="61"/>
      <c r="K92" s="32">
        <f t="shared" si="41"/>
        <v>0</v>
      </c>
      <c r="L92" s="74" t="str">
        <f t="shared" si="42"/>
        <v/>
      </c>
      <c r="M92" s="237"/>
      <c r="N92" s="238"/>
      <c r="O92" s="204">
        <f t="shared" si="43"/>
        <v>0</v>
      </c>
      <c r="P92" s="74"/>
      <c r="Q92" s="84" t="str">
        <f t="shared" ref="Q92:Q98" si="49">IF(I92="Internal",K92,"-")</f>
        <v>-</v>
      </c>
      <c r="R92" s="84" t="str">
        <f t="shared" ref="R92:R98" si="50">IF(I92="Related",K92,"-")</f>
        <v>-</v>
      </c>
      <c r="S92" s="84" t="str">
        <f t="shared" ref="S92:S98" si="51">IF(I92="External",K92,"-")</f>
        <v>-</v>
      </c>
      <c r="T92" s="58"/>
      <c r="U92" s="84" t="str">
        <f t="shared" si="47"/>
        <v>-</v>
      </c>
      <c r="V92" s="84" t="str">
        <f t="shared" si="48"/>
        <v>-</v>
      </c>
    </row>
    <row r="93" spans="1:22" ht="15" customHeight="1" x14ac:dyDescent="0.2">
      <c r="A93" s="25" t="s">
        <v>151</v>
      </c>
      <c r="B93" s="26" t="s">
        <v>152</v>
      </c>
      <c r="C93" s="26"/>
      <c r="D93" s="31">
        <v>1</v>
      </c>
      <c r="E93" s="179"/>
      <c r="F93" s="61"/>
      <c r="G93" s="31"/>
      <c r="H93" s="263"/>
      <c r="I93" s="61"/>
      <c r="J93" s="61"/>
      <c r="K93" s="32">
        <f t="shared" si="41"/>
        <v>0</v>
      </c>
      <c r="L93" s="74" t="str">
        <f t="shared" si="42"/>
        <v/>
      </c>
      <c r="M93" s="237"/>
      <c r="N93" s="238"/>
      <c r="O93" s="204">
        <f t="shared" si="43"/>
        <v>0</v>
      </c>
      <c r="P93" s="74"/>
      <c r="Q93" s="84" t="str">
        <f t="shared" si="49"/>
        <v>-</v>
      </c>
      <c r="R93" s="84" t="str">
        <f t="shared" si="50"/>
        <v>-</v>
      </c>
      <c r="S93" s="84" t="str">
        <f t="shared" si="51"/>
        <v>-</v>
      </c>
      <c r="T93" s="58"/>
      <c r="U93" s="84" t="str">
        <f t="shared" si="47"/>
        <v>-</v>
      </c>
      <c r="V93" s="84" t="str">
        <f t="shared" si="48"/>
        <v>-</v>
      </c>
    </row>
    <row r="94" spans="1:22" ht="15" customHeight="1" x14ac:dyDescent="0.2">
      <c r="A94" s="25" t="s">
        <v>153</v>
      </c>
      <c r="B94" s="26" t="s">
        <v>154</v>
      </c>
      <c r="C94" s="26"/>
      <c r="D94" s="31">
        <v>1</v>
      </c>
      <c r="E94" s="179"/>
      <c r="F94" s="61"/>
      <c r="G94" s="31"/>
      <c r="H94" s="263"/>
      <c r="I94" s="61"/>
      <c r="J94" s="61"/>
      <c r="K94" s="32">
        <f t="shared" si="41"/>
        <v>0</v>
      </c>
      <c r="L94" s="74" t="str">
        <f t="shared" si="42"/>
        <v/>
      </c>
      <c r="M94" s="237"/>
      <c r="N94" s="238"/>
      <c r="O94" s="204">
        <f t="shared" si="43"/>
        <v>0</v>
      </c>
      <c r="P94" s="74"/>
      <c r="Q94" s="84" t="str">
        <f t="shared" si="49"/>
        <v>-</v>
      </c>
      <c r="R94" s="84" t="str">
        <f t="shared" si="50"/>
        <v>-</v>
      </c>
      <c r="S94" s="84" t="str">
        <f t="shared" si="51"/>
        <v>-</v>
      </c>
      <c r="T94" s="58"/>
      <c r="U94" s="84" t="str">
        <f t="shared" si="47"/>
        <v>-</v>
      </c>
      <c r="V94" s="84" t="str">
        <f t="shared" si="48"/>
        <v>-</v>
      </c>
    </row>
    <row r="95" spans="1:22" s="3" customFormat="1" ht="15" customHeight="1" x14ac:dyDescent="0.2">
      <c r="A95" s="25" t="s">
        <v>155</v>
      </c>
      <c r="B95" s="26" t="s">
        <v>156</v>
      </c>
      <c r="C95" s="26"/>
      <c r="D95" s="31">
        <v>1</v>
      </c>
      <c r="E95" s="179"/>
      <c r="F95" s="61"/>
      <c r="G95" s="31"/>
      <c r="H95" s="263"/>
      <c r="I95" s="61"/>
      <c r="J95" s="61"/>
      <c r="K95" s="32">
        <f t="shared" si="41"/>
        <v>0</v>
      </c>
      <c r="L95" s="74" t="str">
        <f t="shared" si="42"/>
        <v/>
      </c>
      <c r="M95" s="237"/>
      <c r="N95" s="238"/>
      <c r="O95" s="204">
        <f t="shared" si="43"/>
        <v>0</v>
      </c>
      <c r="P95" s="74"/>
      <c r="Q95" s="84" t="str">
        <f t="shared" si="49"/>
        <v>-</v>
      </c>
      <c r="R95" s="84" t="str">
        <f t="shared" si="50"/>
        <v>-</v>
      </c>
      <c r="S95" s="84" t="str">
        <f t="shared" si="51"/>
        <v>-</v>
      </c>
      <c r="T95" s="58"/>
      <c r="U95" s="84" t="str">
        <f t="shared" si="47"/>
        <v>-</v>
      </c>
      <c r="V95" s="84" t="str">
        <f t="shared" si="48"/>
        <v>-</v>
      </c>
    </row>
    <row r="96" spans="1:22" s="5" customFormat="1" ht="12.75" x14ac:dyDescent="0.2">
      <c r="A96" s="25" t="s">
        <v>157</v>
      </c>
      <c r="B96" s="26" t="s">
        <v>158</v>
      </c>
      <c r="C96" s="26"/>
      <c r="D96" s="31">
        <v>1</v>
      </c>
      <c r="E96" s="179"/>
      <c r="F96" s="61"/>
      <c r="G96" s="31"/>
      <c r="H96" s="263"/>
      <c r="I96" s="61"/>
      <c r="J96" s="61"/>
      <c r="K96" s="32">
        <f t="shared" si="41"/>
        <v>0</v>
      </c>
      <c r="L96" s="74" t="str">
        <f t="shared" si="42"/>
        <v/>
      </c>
      <c r="M96" s="237"/>
      <c r="N96" s="238"/>
      <c r="O96" s="204">
        <f t="shared" si="43"/>
        <v>0</v>
      </c>
      <c r="P96" s="74"/>
      <c r="Q96" s="84" t="str">
        <f t="shared" si="49"/>
        <v>-</v>
      </c>
      <c r="R96" s="84" t="str">
        <f t="shared" si="50"/>
        <v>-</v>
      </c>
      <c r="S96" s="84" t="str">
        <f t="shared" si="51"/>
        <v>-</v>
      </c>
      <c r="T96" s="58"/>
      <c r="U96" s="84" t="str">
        <f t="shared" si="47"/>
        <v>-</v>
      </c>
      <c r="V96" s="84" t="str">
        <f t="shared" si="48"/>
        <v>-</v>
      </c>
    </row>
    <row r="97" spans="1:22" x14ac:dyDescent="0.2">
      <c r="A97" s="25" t="s">
        <v>159</v>
      </c>
      <c r="B97" s="26" t="s">
        <v>160</v>
      </c>
      <c r="C97" s="26"/>
      <c r="D97" s="31">
        <v>1</v>
      </c>
      <c r="E97" s="179"/>
      <c r="F97" s="61"/>
      <c r="G97" s="31"/>
      <c r="H97" s="263"/>
      <c r="I97" s="61"/>
      <c r="J97" s="61"/>
      <c r="K97" s="32">
        <f t="shared" si="41"/>
        <v>0</v>
      </c>
      <c r="L97" s="74" t="str">
        <f t="shared" si="42"/>
        <v/>
      </c>
      <c r="M97" s="237"/>
      <c r="N97" s="238"/>
      <c r="O97" s="204">
        <f t="shared" si="43"/>
        <v>0</v>
      </c>
      <c r="P97" s="74"/>
      <c r="Q97" s="84" t="str">
        <f t="shared" si="49"/>
        <v>-</v>
      </c>
      <c r="R97" s="84" t="str">
        <f t="shared" si="50"/>
        <v>-</v>
      </c>
      <c r="S97" s="84" t="str">
        <f t="shared" si="51"/>
        <v>-</v>
      </c>
      <c r="T97" s="58"/>
      <c r="U97" s="84" t="str">
        <f t="shared" si="47"/>
        <v>-</v>
      </c>
      <c r="V97" s="84" t="str">
        <f t="shared" si="48"/>
        <v>-</v>
      </c>
    </row>
    <row r="98" spans="1:22" x14ac:dyDescent="0.2">
      <c r="A98" s="25" t="s">
        <v>161</v>
      </c>
      <c r="B98" s="26" t="s">
        <v>87</v>
      </c>
      <c r="C98" s="26"/>
      <c r="D98" s="31">
        <v>1</v>
      </c>
      <c r="E98" s="179"/>
      <c r="F98" s="61"/>
      <c r="G98" s="31"/>
      <c r="H98" s="263"/>
      <c r="I98" s="61"/>
      <c r="J98" s="61"/>
      <c r="K98" s="32">
        <f t="shared" si="41"/>
        <v>0</v>
      </c>
      <c r="L98" s="74" t="str">
        <f t="shared" si="42"/>
        <v/>
      </c>
      <c r="M98" s="237"/>
      <c r="N98" s="238"/>
      <c r="O98" s="204">
        <f t="shared" si="43"/>
        <v>0</v>
      </c>
      <c r="P98" s="74"/>
      <c r="Q98" s="84" t="str">
        <f t="shared" si="49"/>
        <v>-</v>
      </c>
      <c r="R98" s="84" t="str">
        <f t="shared" si="50"/>
        <v>-</v>
      </c>
      <c r="S98" s="84" t="str">
        <f t="shared" si="51"/>
        <v>-</v>
      </c>
      <c r="T98" s="58"/>
      <c r="U98" s="84" t="str">
        <f t="shared" si="47"/>
        <v>-</v>
      </c>
      <c r="V98" s="84" t="str">
        <f t="shared" si="48"/>
        <v>-</v>
      </c>
    </row>
    <row r="99" spans="1:22" s="1" customFormat="1" ht="15" customHeight="1" thickBot="1" x14ac:dyDescent="0.3">
      <c r="A99" s="38" t="s">
        <v>21</v>
      </c>
      <c r="B99" s="39" t="s">
        <v>162</v>
      </c>
      <c r="C99" s="395"/>
      <c r="D99" s="396"/>
      <c r="E99" s="396"/>
      <c r="F99" s="396"/>
      <c r="G99" s="396"/>
      <c r="H99" s="396"/>
      <c r="I99" s="396"/>
      <c r="J99" s="397"/>
      <c r="K99" s="35">
        <f>ROUND(SUM(K91:K98),0)</f>
        <v>0</v>
      </c>
      <c r="L99" s="74"/>
      <c r="M99" s="141">
        <f>SUM(M91:M98)</f>
        <v>0</v>
      </c>
      <c r="N99" s="142">
        <f>SUM(N91:N98)</f>
        <v>0</v>
      </c>
      <c r="O99" s="206">
        <f>SUM(O91:O98)</f>
        <v>0</v>
      </c>
      <c r="P99" s="74"/>
      <c r="Q99" s="115">
        <f>ROUND(SUM(Q91:Q98),0)</f>
        <v>0</v>
      </c>
      <c r="R99" s="115">
        <f>ROUND(SUM(R91:R98),0)</f>
        <v>0</v>
      </c>
      <c r="S99" s="115">
        <f>ROUND(SUM(S91:S98),0)</f>
        <v>0</v>
      </c>
      <c r="T99" s="58"/>
      <c r="U99" s="115">
        <f>ROUND(SUM(U91:U98),0)</f>
        <v>0</v>
      </c>
      <c r="V99" s="115">
        <f>ROUND(SUM(V91:V98),0)</f>
        <v>0</v>
      </c>
    </row>
    <row r="100" spans="1:22" ht="15" customHeight="1" thickBot="1" x14ac:dyDescent="0.25">
      <c r="A100" s="12"/>
      <c r="B100" s="11"/>
      <c r="C100" s="7"/>
      <c r="E100" s="7"/>
      <c r="F100" s="7"/>
      <c r="P100" s="74"/>
      <c r="T100" s="59"/>
    </row>
    <row r="101" spans="1:22" s="1" customFormat="1" ht="19.5" customHeight="1" thickBot="1" x14ac:dyDescent="0.3">
      <c r="A101" s="36" t="s">
        <v>22</v>
      </c>
      <c r="B101" s="40" t="s">
        <v>163</v>
      </c>
      <c r="C101" s="41"/>
      <c r="D101" s="42"/>
      <c r="E101" s="42"/>
      <c r="F101" s="42"/>
      <c r="G101" s="42"/>
      <c r="H101" s="42"/>
      <c r="I101" s="42"/>
      <c r="J101" s="42"/>
      <c r="K101" s="43"/>
      <c r="L101" s="74"/>
      <c r="M101" s="371" t="s">
        <v>302</v>
      </c>
      <c r="N101" s="372"/>
      <c r="O101" s="373"/>
      <c r="P101" s="74"/>
      <c r="T101" s="58"/>
    </row>
    <row r="102" spans="1:22" ht="15" customHeight="1" x14ac:dyDescent="0.2">
      <c r="A102" s="346" t="s">
        <v>52</v>
      </c>
      <c r="B102" s="367" t="s">
        <v>5</v>
      </c>
      <c r="C102" s="367" t="s">
        <v>90</v>
      </c>
      <c r="D102" s="60" t="s">
        <v>91</v>
      </c>
      <c r="E102" s="360" t="s">
        <v>92</v>
      </c>
      <c r="F102" s="361"/>
      <c r="G102" s="60" t="s">
        <v>93</v>
      </c>
      <c r="H102" s="261" t="s">
        <v>327</v>
      </c>
      <c r="I102" s="369" t="s">
        <v>94</v>
      </c>
      <c r="J102" s="369" t="s">
        <v>95</v>
      </c>
      <c r="K102" s="376" t="s">
        <v>8</v>
      </c>
      <c r="M102" s="378" t="s">
        <v>55</v>
      </c>
      <c r="N102" s="379"/>
      <c r="O102" s="380"/>
      <c r="P102" s="74"/>
      <c r="Q102" s="381" t="s">
        <v>56</v>
      </c>
      <c r="R102" s="382"/>
      <c r="S102" s="383"/>
      <c r="T102" s="58"/>
      <c r="U102" s="374" t="s">
        <v>57</v>
      </c>
      <c r="V102" s="375"/>
    </row>
    <row r="103" spans="1:22" ht="34.5" customHeight="1" x14ac:dyDescent="0.2">
      <c r="A103" s="347"/>
      <c r="B103" s="368"/>
      <c r="C103" s="368"/>
      <c r="D103" s="45"/>
      <c r="E103" s="176" t="s">
        <v>96</v>
      </c>
      <c r="F103" s="175" t="s">
        <v>310</v>
      </c>
      <c r="G103" s="117" t="s">
        <v>97</v>
      </c>
      <c r="H103" s="262" t="s">
        <v>328</v>
      </c>
      <c r="I103" s="370"/>
      <c r="J103" s="370"/>
      <c r="K103" s="377"/>
      <c r="M103" s="202" t="str">
        <f>$M$12</f>
        <v>-</v>
      </c>
      <c r="N103" s="137" t="str">
        <f>M$15</f>
        <v>-</v>
      </c>
      <c r="O103" s="203" t="s">
        <v>61</v>
      </c>
      <c r="P103" s="74"/>
      <c r="Q103" s="33" t="s">
        <v>9</v>
      </c>
      <c r="R103" s="33" t="s">
        <v>10</v>
      </c>
      <c r="S103" s="33" t="s">
        <v>11</v>
      </c>
      <c r="T103" s="58"/>
      <c r="U103" s="33" t="s">
        <v>12</v>
      </c>
      <c r="V103" s="33" t="s">
        <v>13</v>
      </c>
    </row>
    <row r="104" spans="1:22" x14ac:dyDescent="0.2">
      <c r="A104" s="25" t="s">
        <v>164</v>
      </c>
      <c r="B104" s="120" t="s">
        <v>165</v>
      </c>
      <c r="C104" s="26"/>
      <c r="D104" s="31">
        <v>1</v>
      </c>
      <c r="E104" s="179"/>
      <c r="F104" s="61"/>
      <c r="G104" s="31"/>
      <c r="H104" s="263"/>
      <c r="I104" s="61"/>
      <c r="J104" s="61"/>
      <c r="K104" s="32">
        <f t="shared" ref="K104:K106" si="52">D104*E104*G104*H104</f>
        <v>0</v>
      </c>
      <c r="L104" s="74" t="str">
        <f t="shared" ref="L104:L106" si="53">IF(E104&lt;&gt;0,IF(F104="","Select duration basis!  ",""),"")&amp;IF(E104&lt;&gt;0,IF(I104="","Allocate cost!  ",""),"")&amp;IF(E104&lt;&gt;0,IF(J104="","Indicate origin!",""),"")</f>
        <v/>
      </c>
      <c r="M104" s="237"/>
      <c r="N104" s="238"/>
      <c r="O104" s="204">
        <f t="shared" ref="O104:O106" si="54">SUM(M104+N104)</f>
        <v>0</v>
      </c>
      <c r="P104" s="74"/>
      <c r="Q104" s="84" t="str">
        <f t="shared" ref="Q104" si="55">IF(I104="Internal",K104,"-")</f>
        <v>-</v>
      </c>
      <c r="R104" s="84" t="str">
        <f t="shared" ref="R104" si="56">IF(I104="Related",K104,"-")</f>
        <v>-</v>
      </c>
      <c r="S104" s="84" t="str">
        <f t="shared" ref="S104" si="57">IF(I104="External",K104,"-")</f>
        <v>-</v>
      </c>
      <c r="T104" s="58"/>
      <c r="U104" s="84" t="str">
        <f t="shared" ref="U104:U106" si="58">IF($J104="Canadian",IF(OR($K104="",$K104=0),"-",$K104),"-")</f>
        <v>-</v>
      </c>
      <c r="V104" s="84" t="str">
        <f t="shared" ref="V104:V106" si="59">IF($J104="Non-Canadian",IF(OR($K104="",$K104=0),"-",$K104),"-")</f>
        <v>-</v>
      </c>
    </row>
    <row r="105" spans="1:22" s="5" customFormat="1" ht="12.75" customHeight="1" x14ac:dyDescent="0.2">
      <c r="A105" s="25" t="s">
        <v>166</v>
      </c>
      <c r="B105" s="120" t="s">
        <v>167</v>
      </c>
      <c r="C105" s="26"/>
      <c r="D105" s="31">
        <v>1</v>
      </c>
      <c r="E105" s="179"/>
      <c r="F105" s="61"/>
      <c r="G105" s="31"/>
      <c r="H105" s="263"/>
      <c r="I105" s="61"/>
      <c r="J105" s="61"/>
      <c r="K105" s="32">
        <f t="shared" si="52"/>
        <v>0</v>
      </c>
      <c r="L105" s="74" t="str">
        <f t="shared" si="53"/>
        <v/>
      </c>
      <c r="M105" s="237"/>
      <c r="N105" s="238"/>
      <c r="O105" s="204">
        <f t="shared" si="54"/>
        <v>0</v>
      </c>
      <c r="P105" s="74"/>
      <c r="Q105" s="84" t="str">
        <f t="shared" ref="Q105:Q106" si="60">IF(I105="Internal",K105,"-")</f>
        <v>-</v>
      </c>
      <c r="R105" s="84" t="str">
        <f t="shared" ref="R105:R106" si="61">IF(I105="Related",K105,"-")</f>
        <v>-</v>
      </c>
      <c r="S105" s="84" t="str">
        <f t="shared" ref="S105:S106" si="62">IF(I105="External",K105,"-")</f>
        <v>-</v>
      </c>
      <c r="T105" s="58"/>
      <c r="U105" s="84" t="str">
        <f t="shared" si="58"/>
        <v>-</v>
      </c>
      <c r="V105" s="84" t="str">
        <f t="shared" si="59"/>
        <v>-</v>
      </c>
    </row>
    <row r="106" spans="1:22" x14ac:dyDescent="0.2">
      <c r="A106" s="25" t="s">
        <v>168</v>
      </c>
      <c r="B106" s="26" t="s">
        <v>87</v>
      </c>
      <c r="C106" s="26"/>
      <c r="D106" s="31">
        <v>1</v>
      </c>
      <c r="E106" s="179"/>
      <c r="F106" s="61"/>
      <c r="G106" s="31"/>
      <c r="H106" s="263"/>
      <c r="I106" s="61"/>
      <c r="J106" s="61"/>
      <c r="K106" s="32">
        <f t="shared" si="52"/>
        <v>0</v>
      </c>
      <c r="L106" s="74" t="str">
        <f t="shared" si="53"/>
        <v/>
      </c>
      <c r="M106" s="237"/>
      <c r="N106" s="238"/>
      <c r="O106" s="204">
        <f t="shared" si="54"/>
        <v>0</v>
      </c>
      <c r="P106" s="74"/>
      <c r="Q106" s="84" t="str">
        <f t="shared" si="60"/>
        <v>-</v>
      </c>
      <c r="R106" s="84" t="str">
        <f t="shared" si="61"/>
        <v>-</v>
      </c>
      <c r="S106" s="84" t="str">
        <f t="shared" si="62"/>
        <v>-</v>
      </c>
      <c r="T106" s="58"/>
      <c r="U106" s="84" t="str">
        <f t="shared" si="58"/>
        <v>-</v>
      </c>
      <c r="V106" s="84" t="str">
        <f t="shared" si="59"/>
        <v>-</v>
      </c>
    </row>
    <row r="107" spans="1:22" s="4" customFormat="1" ht="15" customHeight="1" thickBot="1" x14ac:dyDescent="0.25">
      <c r="A107" s="38" t="s">
        <v>22</v>
      </c>
      <c r="B107" s="44" t="s">
        <v>169</v>
      </c>
      <c r="C107" s="395"/>
      <c r="D107" s="396"/>
      <c r="E107" s="396"/>
      <c r="F107" s="396"/>
      <c r="G107" s="396"/>
      <c r="H107" s="396"/>
      <c r="I107" s="396"/>
      <c r="J107" s="397"/>
      <c r="K107" s="35">
        <f>ROUND(SUM(K104:K106),0)</f>
        <v>0</v>
      </c>
      <c r="L107" s="74"/>
      <c r="M107" s="141">
        <f>SUM(M104:M106)</f>
        <v>0</v>
      </c>
      <c r="N107" s="142">
        <f>SUM(N104:N106)</f>
        <v>0</v>
      </c>
      <c r="O107" s="206">
        <f>SUM(O104:O106)</f>
        <v>0</v>
      </c>
      <c r="P107" s="74"/>
      <c r="Q107" s="115">
        <f>ROUND(SUM(Q104:Q106),0)</f>
        <v>0</v>
      </c>
      <c r="R107" s="115">
        <f>ROUND(SUM(R104:R106),0)</f>
        <v>0</v>
      </c>
      <c r="S107" s="115">
        <f>ROUND(SUM(S104:S106),0)</f>
        <v>0</v>
      </c>
      <c r="T107" s="58"/>
      <c r="U107" s="115">
        <f>ROUND(SUM(U104:U106),0)</f>
        <v>0</v>
      </c>
      <c r="V107" s="115">
        <f>ROUND(SUM(V104:V106),0)</f>
        <v>0</v>
      </c>
    </row>
    <row r="108" spans="1:22" s="4" customFormat="1" ht="15" customHeight="1" thickBot="1" x14ac:dyDescent="0.25">
      <c r="A108" s="12"/>
      <c r="B108" s="11"/>
      <c r="C108" s="11"/>
      <c r="D108" s="9"/>
      <c r="E108" s="9"/>
      <c r="F108" s="9"/>
      <c r="G108" s="9"/>
      <c r="H108" s="9"/>
      <c r="I108" s="9"/>
      <c r="J108" s="9"/>
      <c r="K108" s="9"/>
      <c r="L108" s="74"/>
      <c r="M108" s="74"/>
      <c r="N108" s="74"/>
      <c r="O108" s="74"/>
      <c r="P108" s="74"/>
      <c r="T108" s="58"/>
    </row>
    <row r="109" spans="1:22" s="1" customFormat="1" ht="19.5" customHeight="1" thickBot="1" x14ac:dyDescent="0.3">
      <c r="A109" s="36" t="s">
        <v>23</v>
      </c>
      <c r="B109" s="40" t="s">
        <v>170</v>
      </c>
      <c r="C109" s="41"/>
      <c r="D109" s="42"/>
      <c r="E109" s="42"/>
      <c r="F109" s="42"/>
      <c r="G109" s="42"/>
      <c r="H109" s="42"/>
      <c r="I109" s="42"/>
      <c r="J109" s="42"/>
      <c r="K109" s="43"/>
      <c r="L109" s="74"/>
      <c r="M109" s="371" t="s">
        <v>302</v>
      </c>
      <c r="N109" s="372"/>
      <c r="O109" s="373"/>
      <c r="P109" s="74"/>
      <c r="T109" s="58"/>
    </row>
    <row r="110" spans="1:22" ht="15" customHeight="1" x14ac:dyDescent="0.2">
      <c r="A110" s="346" t="s">
        <v>52</v>
      </c>
      <c r="B110" s="367" t="s">
        <v>5</v>
      </c>
      <c r="C110" s="367" t="s">
        <v>90</v>
      </c>
      <c r="D110" s="60" t="s">
        <v>91</v>
      </c>
      <c r="E110" s="360" t="s">
        <v>92</v>
      </c>
      <c r="F110" s="361"/>
      <c r="G110" s="60" t="s">
        <v>93</v>
      </c>
      <c r="H110" s="261" t="s">
        <v>327</v>
      </c>
      <c r="I110" s="369" t="s">
        <v>94</v>
      </c>
      <c r="J110" s="369" t="s">
        <v>95</v>
      </c>
      <c r="K110" s="376" t="s">
        <v>8</v>
      </c>
      <c r="M110" s="378" t="s">
        <v>55</v>
      </c>
      <c r="N110" s="379"/>
      <c r="O110" s="380"/>
      <c r="P110" s="74"/>
      <c r="Q110" s="381" t="s">
        <v>56</v>
      </c>
      <c r="R110" s="382"/>
      <c r="S110" s="383"/>
      <c r="T110" s="58"/>
      <c r="U110" s="374" t="s">
        <v>57</v>
      </c>
      <c r="V110" s="375"/>
    </row>
    <row r="111" spans="1:22" ht="34.5" customHeight="1" x14ac:dyDescent="0.2">
      <c r="A111" s="347"/>
      <c r="B111" s="368"/>
      <c r="C111" s="368"/>
      <c r="D111" s="45"/>
      <c r="E111" s="176" t="s">
        <v>96</v>
      </c>
      <c r="F111" s="175" t="s">
        <v>310</v>
      </c>
      <c r="G111" s="117" t="s">
        <v>97</v>
      </c>
      <c r="H111" s="262" t="s">
        <v>328</v>
      </c>
      <c r="I111" s="370"/>
      <c r="J111" s="370"/>
      <c r="K111" s="377"/>
      <c r="M111" s="202" t="str">
        <f>$M$12</f>
        <v>-</v>
      </c>
      <c r="N111" s="137" t="str">
        <f>M$15</f>
        <v>-</v>
      </c>
      <c r="O111" s="203" t="s">
        <v>61</v>
      </c>
      <c r="P111" s="74"/>
      <c r="Q111" s="33" t="s">
        <v>9</v>
      </c>
      <c r="R111" s="33" t="s">
        <v>10</v>
      </c>
      <c r="S111" s="33" t="s">
        <v>11</v>
      </c>
      <c r="T111" s="58"/>
      <c r="U111" s="33" t="s">
        <v>12</v>
      </c>
      <c r="V111" s="33" t="s">
        <v>13</v>
      </c>
    </row>
    <row r="112" spans="1:22" ht="15" customHeight="1" x14ac:dyDescent="0.2">
      <c r="A112" s="25" t="s">
        <v>171</v>
      </c>
      <c r="B112" s="26" t="s">
        <v>172</v>
      </c>
      <c r="C112" s="26"/>
      <c r="D112" s="31">
        <v>1</v>
      </c>
      <c r="E112" s="179"/>
      <c r="F112" s="61"/>
      <c r="G112" s="31"/>
      <c r="H112" s="263"/>
      <c r="I112" s="61"/>
      <c r="J112" s="61"/>
      <c r="K112" s="32">
        <f t="shared" ref="K112:K113" si="63">D112*E112*G112*H112</f>
        <v>0</v>
      </c>
      <c r="L112" s="74" t="str">
        <f t="shared" ref="L112:L113" si="64">IF(E112&lt;&gt;0,IF(F112="","Select duration basis!  ",""),"")&amp;IF(E112&lt;&gt;0,IF(I112="","Allocate cost!  ",""),"")&amp;IF(E112&lt;&gt;0,IF(J112="","Indicate origin!",""),"")</f>
        <v/>
      </c>
      <c r="M112" s="237"/>
      <c r="N112" s="238"/>
      <c r="O112" s="204">
        <f t="shared" ref="O112:O113" si="65">SUM(M112+N112)</f>
        <v>0</v>
      </c>
      <c r="P112" s="74"/>
      <c r="Q112" s="84" t="str">
        <f t="shared" ref="Q112" si="66">IF(I112="Internal",K112,"-")</f>
        <v>-</v>
      </c>
      <c r="R112" s="84" t="str">
        <f t="shared" ref="R112" si="67">IF(I112="Related",K112,"-")</f>
        <v>-</v>
      </c>
      <c r="S112" s="84" t="str">
        <f t="shared" ref="S112" si="68">IF(I112="External",K112,"-")</f>
        <v>-</v>
      </c>
      <c r="T112" s="58"/>
      <c r="U112" s="84" t="str">
        <f t="shared" ref="U112:U113" si="69">IF($J112="Canadian",IF(OR($K112="",$K112=0),"-",$K112),"-")</f>
        <v>-</v>
      </c>
      <c r="V112" s="84" t="str">
        <f t="shared" ref="V112:V113" si="70">IF($J112="Non-Canadian",IF(OR($K112="",$K112=0),"-",$K112),"-")</f>
        <v>-</v>
      </c>
    </row>
    <row r="113" spans="1:22" x14ac:dyDescent="0.2">
      <c r="A113" s="25" t="s">
        <v>173</v>
      </c>
      <c r="B113" s="26" t="s">
        <v>87</v>
      </c>
      <c r="C113" s="26"/>
      <c r="D113" s="31">
        <v>1</v>
      </c>
      <c r="E113" s="179"/>
      <c r="F113" s="61"/>
      <c r="G113" s="31"/>
      <c r="H113" s="263"/>
      <c r="I113" s="61"/>
      <c r="J113" s="61"/>
      <c r="K113" s="32">
        <f t="shared" si="63"/>
        <v>0</v>
      </c>
      <c r="L113" s="74" t="str">
        <f t="shared" si="64"/>
        <v/>
      </c>
      <c r="M113" s="237"/>
      <c r="N113" s="238"/>
      <c r="O113" s="204">
        <f t="shared" si="65"/>
        <v>0</v>
      </c>
      <c r="P113" s="74"/>
      <c r="Q113" s="84" t="str">
        <f t="shared" ref="Q113" si="71">IF(I113="Internal",K113,"-")</f>
        <v>-</v>
      </c>
      <c r="R113" s="84" t="str">
        <f t="shared" ref="R113" si="72">IF(I113="Related",K113,"-")</f>
        <v>-</v>
      </c>
      <c r="S113" s="84" t="str">
        <f t="shared" ref="S113" si="73">IF(I113="External",K113,"-")</f>
        <v>-</v>
      </c>
      <c r="T113" s="58"/>
      <c r="U113" s="84" t="str">
        <f t="shared" si="69"/>
        <v>-</v>
      </c>
      <c r="V113" s="84" t="str">
        <f t="shared" si="70"/>
        <v>-</v>
      </c>
    </row>
    <row r="114" spans="1:22" s="1" customFormat="1" ht="15" customHeight="1" thickBot="1" x14ac:dyDescent="0.3">
      <c r="A114" s="38" t="s">
        <v>23</v>
      </c>
      <c r="B114" s="40" t="s">
        <v>174</v>
      </c>
      <c r="C114" s="395"/>
      <c r="D114" s="396"/>
      <c r="E114" s="396"/>
      <c r="F114" s="396"/>
      <c r="G114" s="396"/>
      <c r="H114" s="396"/>
      <c r="I114" s="396"/>
      <c r="J114" s="397"/>
      <c r="K114" s="35">
        <f>ROUND(SUM(K112:K113),0)</f>
        <v>0</v>
      </c>
      <c r="L114" s="74"/>
      <c r="M114" s="141">
        <f>SUM(M112:M113)</f>
        <v>0</v>
      </c>
      <c r="N114" s="142">
        <f>SUM(N112:N113)</f>
        <v>0</v>
      </c>
      <c r="O114" s="206">
        <f>SUM(O112:O113)</f>
        <v>0</v>
      </c>
      <c r="P114" s="74"/>
      <c r="Q114" s="115">
        <f>ROUND(SUM(Q112:Q113),0)</f>
        <v>0</v>
      </c>
      <c r="R114" s="115">
        <f>ROUND(SUM(R112:R113),0)</f>
        <v>0</v>
      </c>
      <c r="S114" s="115">
        <f>ROUND(SUM(S112:S113),0)</f>
        <v>0</v>
      </c>
      <c r="T114" s="58"/>
      <c r="U114" s="115">
        <f>ROUND(SUM(U112:U113),0)</f>
        <v>0</v>
      </c>
      <c r="V114" s="115">
        <f>ROUND(SUM(V112:V113),0)</f>
        <v>0</v>
      </c>
    </row>
    <row r="115" spans="1:22" ht="15.75" thickBot="1" x14ac:dyDescent="0.25">
      <c r="A115" s="118"/>
      <c r="B115" s="119"/>
      <c r="C115" s="119"/>
      <c r="D115" s="24"/>
      <c r="E115" s="24"/>
      <c r="F115" s="24"/>
      <c r="G115" s="24"/>
      <c r="H115" s="24"/>
      <c r="I115" s="24"/>
      <c r="J115" s="24"/>
      <c r="K115" s="24"/>
      <c r="P115" s="74"/>
      <c r="T115" s="58"/>
    </row>
    <row r="116" spans="1:22" s="1" customFormat="1" ht="19.5" customHeight="1" thickBot="1" x14ac:dyDescent="0.3">
      <c r="A116" s="36" t="s">
        <v>24</v>
      </c>
      <c r="B116" s="40" t="s">
        <v>175</v>
      </c>
      <c r="C116" s="41"/>
      <c r="D116" s="42"/>
      <c r="E116" s="42"/>
      <c r="F116" s="42"/>
      <c r="G116" s="42"/>
      <c r="H116" s="42"/>
      <c r="I116" s="42"/>
      <c r="J116" s="42"/>
      <c r="K116" s="43"/>
      <c r="L116" s="74"/>
      <c r="M116" s="371" t="s">
        <v>302</v>
      </c>
      <c r="N116" s="372"/>
      <c r="O116" s="373"/>
      <c r="P116" s="74"/>
      <c r="T116" s="58"/>
    </row>
    <row r="117" spans="1:22" ht="15" customHeight="1" x14ac:dyDescent="0.2">
      <c r="A117" s="346" t="s">
        <v>52</v>
      </c>
      <c r="B117" s="367" t="s">
        <v>5</v>
      </c>
      <c r="C117" s="367" t="s">
        <v>90</v>
      </c>
      <c r="D117" s="60" t="s">
        <v>91</v>
      </c>
      <c r="E117" s="360" t="s">
        <v>92</v>
      </c>
      <c r="F117" s="361"/>
      <c r="G117" s="60" t="s">
        <v>93</v>
      </c>
      <c r="H117" s="261" t="s">
        <v>327</v>
      </c>
      <c r="I117" s="369" t="s">
        <v>94</v>
      </c>
      <c r="J117" s="369" t="s">
        <v>95</v>
      </c>
      <c r="K117" s="376" t="s">
        <v>8</v>
      </c>
      <c r="M117" s="378" t="s">
        <v>55</v>
      </c>
      <c r="N117" s="379"/>
      <c r="O117" s="380"/>
      <c r="P117" s="74"/>
      <c r="Q117" s="381" t="s">
        <v>56</v>
      </c>
      <c r="R117" s="382"/>
      <c r="S117" s="383"/>
      <c r="T117" s="58"/>
      <c r="U117" s="374" t="s">
        <v>57</v>
      </c>
      <c r="V117" s="375"/>
    </row>
    <row r="118" spans="1:22" ht="34.5" customHeight="1" x14ac:dyDescent="0.2">
      <c r="A118" s="347"/>
      <c r="B118" s="368"/>
      <c r="C118" s="368"/>
      <c r="D118" s="45"/>
      <c r="E118" s="176" t="s">
        <v>96</v>
      </c>
      <c r="F118" s="175" t="s">
        <v>310</v>
      </c>
      <c r="G118" s="117" t="s">
        <v>97</v>
      </c>
      <c r="H118" s="262" t="s">
        <v>328</v>
      </c>
      <c r="I118" s="370"/>
      <c r="J118" s="370"/>
      <c r="K118" s="377"/>
      <c r="M118" s="202" t="str">
        <f>$M$12</f>
        <v>-</v>
      </c>
      <c r="N118" s="137" t="str">
        <f>M$15</f>
        <v>-</v>
      </c>
      <c r="O118" s="203" t="s">
        <v>61</v>
      </c>
      <c r="P118" s="74"/>
      <c r="Q118" s="33" t="s">
        <v>9</v>
      </c>
      <c r="R118" s="33" t="s">
        <v>10</v>
      </c>
      <c r="S118" s="33" t="s">
        <v>11</v>
      </c>
      <c r="T118" s="58"/>
      <c r="U118" s="33" t="s">
        <v>12</v>
      </c>
      <c r="V118" s="33" t="s">
        <v>13</v>
      </c>
    </row>
    <row r="119" spans="1:22" s="4" customFormat="1" ht="15" customHeight="1" x14ac:dyDescent="0.2">
      <c r="A119" s="25" t="s">
        <v>176</v>
      </c>
      <c r="B119" s="26" t="s">
        <v>83</v>
      </c>
      <c r="C119" s="26"/>
      <c r="D119" s="31">
        <v>1</v>
      </c>
      <c r="E119" s="179"/>
      <c r="F119" s="61"/>
      <c r="G119" s="31"/>
      <c r="H119" s="263"/>
      <c r="I119" s="61"/>
      <c r="J119" s="61"/>
      <c r="K119" s="32">
        <f t="shared" ref="K119:K131" si="74">D119*E119*G119*H119</f>
        <v>0</v>
      </c>
      <c r="L119" s="74" t="str">
        <f t="shared" ref="L119:L131" si="75">IF(E119&lt;&gt;0,IF(F119="","Select duration basis!  ",""),"")&amp;IF(E119&lt;&gt;0,IF(I119="","Allocate cost!  ",""),"")&amp;IF(E119&lt;&gt;0,IF(J119="","Indicate origin!",""),"")</f>
        <v/>
      </c>
      <c r="M119" s="237"/>
      <c r="N119" s="238"/>
      <c r="O119" s="204">
        <f t="shared" ref="O119:O129" si="76">SUM(M119+N119)</f>
        <v>0</v>
      </c>
      <c r="P119" s="74"/>
      <c r="Q119" s="84" t="str">
        <f t="shared" ref="Q119" si="77">IF(I119="Internal",K119,"-")</f>
        <v>-</v>
      </c>
      <c r="R119" s="84" t="str">
        <f t="shared" ref="R119" si="78">IF(I119="Related",K119,"-")</f>
        <v>-</v>
      </c>
      <c r="S119" s="84" t="str">
        <f t="shared" ref="S119" si="79">IF(I119="External",K119,"-")</f>
        <v>-</v>
      </c>
      <c r="T119" s="58"/>
      <c r="U119" s="84" t="str">
        <f t="shared" ref="U119:U131" si="80">IF($J119="Canadian",IF(OR($K119="",$K119=0),"-",$K119),"-")</f>
        <v>-</v>
      </c>
      <c r="V119" s="84" t="str">
        <f t="shared" ref="V119:V131" si="81">IF($J119="Non-Canadian",IF(OR($K119="",$K119=0),"-",$K119),"-")</f>
        <v>-</v>
      </c>
    </row>
    <row r="120" spans="1:22" s="3" customFormat="1" ht="15" customHeight="1" x14ac:dyDescent="0.2">
      <c r="A120" s="25" t="s">
        <v>177</v>
      </c>
      <c r="B120" s="26" t="s">
        <v>178</v>
      </c>
      <c r="C120" s="26"/>
      <c r="D120" s="31">
        <v>1</v>
      </c>
      <c r="E120" s="179"/>
      <c r="F120" s="61"/>
      <c r="G120" s="31"/>
      <c r="H120" s="263"/>
      <c r="I120" s="61"/>
      <c r="J120" s="61"/>
      <c r="K120" s="32">
        <f t="shared" si="74"/>
        <v>0</v>
      </c>
      <c r="L120" s="74" t="str">
        <f t="shared" si="75"/>
        <v/>
      </c>
      <c r="M120" s="237"/>
      <c r="N120" s="238"/>
      <c r="O120" s="204">
        <f t="shared" si="76"/>
        <v>0</v>
      </c>
      <c r="P120" s="74"/>
      <c r="Q120" s="84" t="str">
        <f t="shared" ref="Q120:Q131" si="82">IF(I120="Internal",K120,"-")</f>
        <v>-</v>
      </c>
      <c r="R120" s="84" t="str">
        <f t="shared" ref="R120:R131" si="83">IF(I120="Related",K120,"-")</f>
        <v>-</v>
      </c>
      <c r="S120" s="84" t="str">
        <f t="shared" ref="S120:S131" si="84">IF(I120="External",K120,"-")</f>
        <v>-</v>
      </c>
      <c r="T120" s="58"/>
      <c r="U120" s="84" t="str">
        <f t="shared" si="80"/>
        <v>-</v>
      </c>
      <c r="V120" s="84" t="str">
        <f t="shared" si="81"/>
        <v>-</v>
      </c>
    </row>
    <row r="121" spans="1:22" s="5" customFormat="1" ht="15" customHeight="1" x14ac:dyDescent="0.2">
      <c r="A121" s="25" t="s">
        <v>179</v>
      </c>
      <c r="B121" s="26" t="s">
        <v>180</v>
      </c>
      <c r="C121" s="26"/>
      <c r="D121" s="31">
        <v>1</v>
      </c>
      <c r="E121" s="179"/>
      <c r="F121" s="61"/>
      <c r="G121" s="31"/>
      <c r="H121" s="263"/>
      <c r="I121" s="61"/>
      <c r="J121" s="61"/>
      <c r="K121" s="32">
        <f t="shared" si="74"/>
        <v>0</v>
      </c>
      <c r="L121" s="74" t="str">
        <f t="shared" si="75"/>
        <v/>
      </c>
      <c r="M121" s="237"/>
      <c r="N121" s="238"/>
      <c r="O121" s="204">
        <f t="shared" si="76"/>
        <v>0</v>
      </c>
      <c r="P121" s="74"/>
      <c r="Q121" s="84" t="str">
        <f t="shared" si="82"/>
        <v>-</v>
      </c>
      <c r="R121" s="84" t="str">
        <f t="shared" si="83"/>
        <v>-</v>
      </c>
      <c r="S121" s="84" t="str">
        <f t="shared" si="84"/>
        <v>-</v>
      </c>
      <c r="T121" s="58"/>
      <c r="U121" s="84" t="str">
        <f t="shared" si="80"/>
        <v>-</v>
      </c>
      <c r="V121" s="84" t="str">
        <f t="shared" si="81"/>
        <v>-</v>
      </c>
    </row>
    <row r="122" spans="1:22" ht="15" customHeight="1" x14ac:dyDescent="0.2">
      <c r="A122" s="25" t="s">
        <v>181</v>
      </c>
      <c r="B122" s="26" t="s">
        <v>182</v>
      </c>
      <c r="C122" s="26"/>
      <c r="D122" s="31">
        <v>1</v>
      </c>
      <c r="E122" s="179"/>
      <c r="F122" s="61"/>
      <c r="G122" s="31"/>
      <c r="H122" s="263"/>
      <c r="I122" s="61"/>
      <c r="J122" s="61"/>
      <c r="K122" s="32">
        <f t="shared" si="74"/>
        <v>0</v>
      </c>
      <c r="L122" s="74" t="str">
        <f t="shared" si="75"/>
        <v/>
      </c>
      <c r="M122" s="237"/>
      <c r="N122" s="238"/>
      <c r="O122" s="204">
        <f t="shared" si="76"/>
        <v>0</v>
      </c>
      <c r="P122" s="74"/>
      <c r="Q122" s="84" t="str">
        <f t="shared" si="82"/>
        <v>-</v>
      </c>
      <c r="R122" s="84" t="str">
        <f t="shared" si="83"/>
        <v>-</v>
      </c>
      <c r="S122" s="84" t="str">
        <f t="shared" si="84"/>
        <v>-</v>
      </c>
      <c r="T122" s="58"/>
      <c r="U122" s="84" t="str">
        <f t="shared" si="80"/>
        <v>-</v>
      </c>
      <c r="V122" s="84" t="str">
        <f t="shared" si="81"/>
        <v>-</v>
      </c>
    </row>
    <row r="123" spans="1:22" ht="15" customHeight="1" x14ac:dyDescent="0.2">
      <c r="A123" s="25" t="s">
        <v>183</v>
      </c>
      <c r="B123" s="26" t="s">
        <v>184</v>
      </c>
      <c r="C123" s="26"/>
      <c r="D123" s="31">
        <v>1</v>
      </c>
      <c r="E123" s="179"/>
      <c r="F123" s="61"/>
      <c r="G123" s="31"/>
      <c r="H123" s="263"/>
      <c r="I123" s="61"/>
      <c r="J123" s="61"/>
      <c r="K123" s="32">
        <f t="shared" si="74"/>
        <v>0</v>
      </c>
      <c r="L123" s="74" t="str">
        <f t="shared" si="75"/>
        <v/>
      </c>
      <c r="M123" s="237"/>
      <c r="N123" s="238"/>
      <c r="O123" s="204">
        <f t="shared" si="76"/>
        <v>0</v>
      </c>
      <c r="P123" s="74"/>
      <c r="Q123" s="84" t="str">
        <f t="shared" si="82"/>
        <v>-</v>
      </c>
      <c r="R123" s="84" t="str">
        <f t="shared" si="83"/>
        <v>-</v>
      </c>
      <c r="S123" s="84" t="str">
        <f t="shared" si="84"/>
        <v>-</v>
      </c>
      <c r="T123" s="58"/>
      <c r="U123" s="84" t="str">
        <f t="shared" si="80"/>
        <v>-</v>
      </c>
      <c r="V123" s="84" t="str">
        <f t="shared" si="81"/>
        <v>-</v>
      </c>
    </row>
    <row r="124" spans="1:22" ht="15" customHeight="1" x14ac:dyDescent="0.2">
      <c r="A124" s="25" t="s">
        <v>185</v>
      </c>
      <c r="B124" s="26" t="s">
        <v>186</v>
      </c>
      <c r="C124" s="26"/>
      <c r="D124" s="31">
        <v>1</v>
      </c>
      <c r="E124" s="179"/>
      <c r="F124" s="61"/>
      <c r="G124" s="31"/>
      <c r="H124" s="263"/>
      <c r="I124" s="61"/>
      <c r="J124" s="61"/>
      <c r="K124" s="32">
        <f t="shared" si="74"/>
        <v>0</v>
      </c>
      <c r="L124" s="74" t="str">
        <f t="shared" si="75"/>
        <v/>
      </c>
      <c r="M124" s="237"/>
      <c r="N124" s="238"/>
      <c r="O124" s="204">
        <f t="shared" si="76"/>
        <v>0</v>
      </c>
      <c r="P124" s="74"/>
      <c r="Q124" s="84" t="str">
        <f t="shared" si="82"/>
        <v>-</v>
      </c>
      <c r="R124" s="84" t="str">
        <f t="shared" si="83"/>
        <v>-</v>
      </c>
      <c r="S124" s="84" t="str">
        <f t="shared" si="84"/>
        <v>-</v>
      </c>
      <c r="T124" s="58"/>
      <c r="U124" s="84" t="str">
        <f t="shared" si="80"/>
        <v>-</v>
      </c>
      <c r="V124" s="84" t="str">
        <f t="shared" si="81"/>
        <v>-</v>
      </c>
    </row>
    <row r="125" spans="1:22" ht="15" customHeight="1" x14ac:dyDescent="0.2">
      <c r="A125" s="364" t="s">
        <v>357</v>
      </c>
      <c r="B125" s="365"/>
      <c r="C125" s="365"/>
      <c r="D125" s="365"/>
      <c r="E125" s="365"/>
      <c r="F125" s="365"/>
      <c r="G125" s="365"/>
      <c r="H125" s="365"/>
      <c r="I125" s="365"/>
      <c r="J125" s="365"/>
      <c r="K125" s="366"/>
      <c r="M125" s="288"/>
      <c r="N125" s="289"/>
      <c r="O125" s="290"/>
      <c r="P125" s="74"/>
      <c r="Q125" s="233"/>
      <c r="R125" s="233"/>
      <c r="S125" s="233"/>
      <c r="T125" s="58"/>
      <c r="U125" s="233"/>
      <c r="V125" s="233"/>
    </row>
    <row r="126" spans="1:22" ht="15" customHeight="1" x14ac:dyDescent="0.2">
      <c r="A126" s="322" t="s">
        <v>358</v>
      </c>
      <c r="B126" s="365"/>
      <c r="C126" s="365"/>
      <c r="D126" s="365"/>
      <c r="E126" s="365"/>
      <c r="F126" s="365"/>
      <c r="G126" s="365"/>
      <c r="H126" s="365"/>
      <c r="I126" s="365"/>
      <c r="J126" s="365"/>
      <c r="K126" s="366"/>
      <c r="M126" s="288"/>
      <c r="N126" s="289"/>
      <c r="O126" s="290"/>
      <c r="P126" s="74"/>
      <c r="Q126" s="233"/>
      <c r="R126" s="233"/>
      <c r="S126" s="233"/>
      <c r="T126" s="58"/>
      <c r="U126" s="233"/>
      <c r="V126" s="233"/>
    </row>
    <row r="127" spans="1:22" ht="15" customHeight="1" x14ac:dyDescent="0.2">
      <c r="A127" s="322" t="s">
        <v>360</v>
      </c>
      <c r="B127" s="365"/>
      <c r="C127" s="365"/>
      <c r="D127" s="365"/>
      <c r="E127" s="365"/>
      <c r="F127" s="365"/>
      <c r="G127" s="365"/>
      <c r="H127" s="365"/>
      <c r="I127" s="365"/>
      <c r="J127" s="365"/>
      <c r="K127" s="366"/>
      <c r="M127" s="288"/>
      <c r="N127" s="289"/>
      <c r="O127" s="290"/>
      <c r="P127" s="74"/>
      <c r="Q127" s="233"/>
      <c r="R127" s="233"/>
      <c r="S127" s="233"/>
      <c r="T127" s="58"/>
      <c r="U127" s="233"/>
      <c r="V127" s="233"/>
    </row>
    <row r="128" spans="1:22" ht="15" customHeight="1" x14ac:dyDescent="0.2">
      <c r="A128" s="287" t="s">
        <v>187</v>
      </c>
      <c r="B128" s="26" t="s">
        <v>361</v>
      </c>
      <c r="C128" s="26"/>
      <c r="D128" s="31">
        <v>1</v>
      </c>
      <c r="E128" s="179"/>
      <c r="F128" s="61"/>
      <c r="G128" s="31"/>
      <c r="H128" s="263"/>
      <c r="I128" s="61"/>
      <c r="J128" s="61"/>
      <c r="K128" s="32">
        <f t="shared" si="74"/>
        <v>0</v>
      </c>
      <c r="L128" s="74" t="str">
        <f t="shared" si="75"/>
        <v/>
      </c>
      <c r="M128" s="237"/>
      <c r="N128" s="238"/>
      <c r="O128" s="204">
        <f t="shared" si="76"/>
        <v>0</v>
      </c>
      <c r="P128" s="74"/>
      <c r="Q128" s="84" t="str">
        <f t="shared" si="82"/>
        <v>-</v>
      </c>
      <c r="R128" s="84" t="str">
        <f t="shared" si="83"/>
        <v>-</v>
      </c>
      <c r="S128" s="84" t="str">
        <f t="shared" si="84"/>
        <v>-</v>
      </c>
      <c r="T128" s="58"/>
      <c r="U128" s="84" t="str">
        <f t="shared" si="80"/>
        <v>-</v>
      </c>
      <c r="V128" s="84" t="str">
        <f t="shared" si="81"/>
        <v>-</v>
      </c>
    </row>
    <row r="129" spans="1:22" ht="15" customHeight="1" x14ac:dyDescent="0.2">
      <c r="A129" s="287" t="s">
        <v>188</v>
      </c>
      <c r="B129" s="26" t="s">
        <v>362</v>
      </c>
      <c r="C129" s="26"/>
      <c r="D129" s="31">
        <v>1</v>
      </c>
      <c r="E129" s="179"/>
      <c r="F129" s="61"/>
      <c r="G129" s="31"/>
      <c r="H129" s="263"/>
      <c r="I129" s="61"/>
      <c r="J129" s="61"/>
      <c r="K129" s="32">
        <f t="shared" si="74"/>
        <v>0</v>
      </c>
      <c r="L129" s="74" t="str">
        <f t="shared" si="75"/>
        <v/>
      </c>
      <c r="M129" s="237"/>
      <c r="N129" s="238"/>
      <c r="O129" s="204">
        <f t="shared" si="76"/>
        <v>0</v>
      </c>
      <c r="P129" s="74"/>
      <c r="Q129" s="84" t="str">
        <f t="shared" si="82"/>
        <v>-</v>
      </c>
      <c r="R129" s="84" t="str">
        <f t="shared" si="83"/>
        <v>-</v>
      </c>
      <c r="S129" s="84" t="str">
        <f t="shared" si="84"/>
        <v>-</v>
      </c>
      <c r="T129" s="58"/>
      <c r="U129" s="84" t="str">
        <f t="shared" si="80"/>
        <v>-</v>
      </c>
      <c r="V129" s="84" t="str">
        <f t="shared" si="81"/>
        <v>-</v>
      </c>
    </row>
    <row r="130" spans="1:22" ht="15" customHeight="1" x14ac:dyDescent="0.2">
      <c r="A130" s="287" t="s">
        <v>189</v>
      </c>
      <c r="B130" s="26" t="s">
        <v>363</v>
      </c>
      <c r="C130" s="26"/>
      <c r="D130" s="31">
        <v>1</v>
      </c>
      <c r="E130" s="179"/>
      <c r="F130" s="61"/>
      <c r="G130" s="31"/>
      <c r="H130" s="263"/>
      <c r="I130" s="61"/>
      <c r="J130" s="61"/>
      <c r="K130" s="32">
        <f t="shared" si="74"/>
        <v>0</v>
      </c>
      <c r="L130" s="74" t="str">
        <f t="shared" si="75"/>
        <v/>
      </c>
      <c r="M130" s="237"/>
      <c r="N130" s="238"/>
      <c r="O130" s="204">
        <f t="shared" ref="O130:O131" si="85">SUM(M130+N130)</f>
        <v>0</v>
      </c>
      <c r="P130" s="74"/>
      <c r="Q130" s="84" t="str">
        <f t="shared" si="82"/>
        <v>-</v>
      </c>
      <c r="R130" s="84" t="str">
        <f t="shared" si="83"/>
        <v>-</v>
      </c>
      <c r="S130" s="84" t="str">
        <f t="shared" si="84"/>
        <v>-</v>
      </c>
      <c r="T130" s="58"/>
      <c r="U130" s="84" t="str">
        <f t="shared" si="80"/>
        <v>-</v>
      </c>
      <c r="V130" s="84" t="str">
        <f t="shared" si="81"/>
        <v>-</v>
      </c>
    </row>
    <row r="131" spans="1:22" ht="15" customHeight="1" x14ac:dyDescent="0.2">
      <c r="A131" s="286" t="s">
        <v>190</v>
      </c>
      <c r="B131" s="26" t="s">
        <v>87</v>
      </c>
      <c r="C131" s="26"/>
      <c r="D131" s="31">
        <v>1</v>
      </c>
      <c r="E131" s="179"/>
      <c r="F131" s="61"/>
      <c r="G131" s="31"/>
      <c r="H131" s="263"/>
      <c r="I131" s="61"/>
      <c r="J131" s="61"/>
      <c r="K131" s="32">
        <f t="shared" si="74"/>
        <v>0</v>
      </c>
      <c r="L131" s="74" t="str">
        <f t="shared" si="75"/>
        <v/>
      </c>
      <c r="M131" s="237"/>
      <c r="N131" s="238"/>
      <c r="O131" s="204">
        <f t="shared" si="85"/>
        <v>0</v>
      </c>
      <c r="P131" s="74"/>
      <c r="Q131" s="84" t="str">
        <f t="shared" si="82"/>
        <v>-</v>
      </c>
      <c r="R131" s="84" t="str">
        <f t="shared" si="83"/>
        <v>-</v>
      </c>
      <c r="S131" s="84" t="str">
        <f t="shared" si="84"/>
        <v>-</v>
      </c>
      <c r="T131" s="58"/>
      <c r="U131" s="84" t="str">
        <f t="shared" si="80"/>
        <v>-</v>
      </c>
      <c r="V131" s="84" t="str">
        <f t="shared" si="81"/>
        <v>-</v>
      </c>
    </row>
    <row r="132" spans="1:22" s="1" customFormat="1" ht="15" customHeight="1" thickBot="1" x14ac:dyDescent="0.3">
      <c r="A132" s="38" t="s">
        <v>24</v>
      </c>
      <c r="B132" s="39" t="s">
        <v>191</v>
      </c>
      <c r="C132" s="395"/>
      <c r="D132" s="396"/>
      <c r="E132" s="396"/>
      <c r="F132" s="396"/>
      <c r="G132" s="396"/>
      <c r="H132" s="396"/>
      <c r="I132" s="396"/>
      <c r="J132" s="397"/>
      <c r="K132" s="35">
        <f>ROUND(SUM(K119:K131),0)</f>
        <v>0</v>
      </c>
      <c r="L132" s="74"/>
      <c r="M132" s="141">
        <f>SUM(M119:M131)</f>
        <v>0</v>
      </c>
      <c r="N132" s="142">
        <f>SUM(N119:N131)</f>
        <v>0</v>
      </c>
      <c r="O132" s="251">
        <f>SUM(O119:O131)</f>
        <v>0</v>
      </c>
      <c r="P132" s="74"/>
      <c r="Q132" s="115">
        <f>ROUND(SUM(Q119:Q131),0)</f>
        <v>0</v>
      </c>
      <c r="R132" s="115">
        <f>ROUND(SUM(R119:R131),0)</f>
        <v>0</v>
      </c>
      <c r="S132" s="115">
        <f>ROUND(SUM(S119:S131),0)</f>
        <v>0</v>
      </c>
      <c r="T132" s="58"/>
      <c r="U132" s="115">
        <f>ROUND(SUM(U119:U131),0)</f>
        <v>0</v>
      </c>
      <c r="V132" s="115">
        <f>ROUND(SUM(V119:V131),0)</f>
        <v>0</v>
      </c>
    </row>
    <row r="133" spans="1:22" ht="15" customHeight="1" x14ac:dyDescent="0.2">
      <c r="A133" s="104"/>
      <c r="B133" s="291"/>
      <c r="C133" s="291"/>
      <c r="D133" s="134"/>
      <c r="E133" s="134"/>
      <c r="F133" s="134"/>
      <c r="G133" s="134"/>
      <c r="H133" s="134"/>
      <c r="I133" s="134"/>
      <c r="J133" s="134"/>
      <c r="K133" s="292"/>
      <c r="M133" s="140"/>
      <c r="N133" s="140"/>
      <c r="O133" s="140"/>
      <c r="P133" s="74"/>
      <c r="Q133" s="293"/>
      <c r="R133" s="293"/>
      <c r="S133" s="293"/>
      <c r="T133" s="58"/>
      <c r="U133" s="293"/>
      <c r="V133" s="293"/>
    </row>
    <row r="134" spans="1:22" ht="15" customHeight="1" x14ac:dyDescent="0.2">
      <c r="A134" s="104"/>
      <c r="B134" s="291"/>
      <c r="C134" s="291"/>
      <c r="D134" s="134"/>
      <c r="E134" s="134"/>
      <c r="F134" s="134"/>
      <c r="G134" s="134"/>
      <c r="H134" s="134"/>
      <c r="I134" s="134"/>
      <c r="J134" s="294" t="s">
        <v>355</v>
      </c>
      <c r="K134" s="295">
        <f>K170-SUM(K128:K131)</f>
        <v>0</v>
      </c>
      <c r="M134" s="140"/>
      <c r="N134" s="140"/>
      <c r="O134" s="140"/>
      <c r="P134" s="74"/>
      <c r="Q134" s="293"/>
      <c r="R134" s="293"/>
      <c r="S134" s="293"/>
      <c r="T134" s="58"/>
      <c r="U134" s="293"/>
      <c r="V134" s="293"/>
    </row>
    <row r="135" spans="1:22" ht="15" customHeight="1" x14ac:dyDescent="0.2">
      <c r="A135" s="104"/>
      <c r="B135" s="291"/>
      <c r="C135" s="291"/>
      <c r="D135" s="134"/>
      <c r="E135" s="134"/>
      <c r="F135" s="134"/>
      <c r="G135" s="134"/>
      <c r="H135" s="134"/>
      <c r="I135" s="134"/>
      <c r="J135" s="294" t="s">
        <v>354</v>
      </c>
      <c r="K135" s="295">
        <f>SUM(K128:K131)</f>
        <v>0</v>
      </c>
      <c r="M135" s="140"/>
      <c r="N135" s="140"/>
      <c r="O135" s="140"/>
      <c r="P135" s="74"/>
      <c r="Q135" s="293"/>
      <c r="R135" s="293"/>
      <c r="S135" s="293"/>
      <c r="T135" s="58"/>
      <c r="U135" s="293"/>
      <c r="V135" s="293"/>
    </row>
    <row r="136" spans="1:22" ht="15" customHeight="1" x14ac:dyDescent="0.2">
      <c r="A136" s="104"/>
      <c r="B136" s="291"/>
      <c r="C136" s="291"/>
      <c r="D136" s="134"/>
      <c r="E136" s="134"/>
      <c r="F136" s="134"/>
      <c r="G136" s="134"/>
      <c r="H136" s="134"/>
      <c r="I136" s="134"/>
      <c r="J136" s="294" t="s">
        <v>356</v>
      </c>
      <c r="K136" s="296" t="e">
        <f>K135/K134</f>
        <v>#DIV/0!</v>
      </c>
      <c r="M136" s="140"/>
      <c r="N136" s="140"/>
      <c r="O136" s="140"/>
      <c r="P136" s="74"/>
      <c r="Q136" s="293"/>
      <c r="R136" s="293"/>
      <c r="S136" s="293"/>
      <c r="T136" s="58"/>
      <c r="U136" s="293"/>
      <c r="V136" s="293"/>
    </row>
    <row r="137" spans="1:22" ht="15" customHeight="1" thickBot="1" x14ac:dyDescent="0.25">
      <c r="A137" s="3"/>
      <c r="B137" s="3"/>
      <c r="C137" s="3"/>
      <c r="D137" s="2"/>
      <c r="E137" s="2"/>
      <c r="F137" s="2"/>
      <c r="G137" s="2"/>
      <c r="H137" s="2"/>
      <c r="I137" s="2"/>
      <c r="J137" s="2"/>
      <c r="K137" s="2"/>
      <c r="P137" s="74"/>
      <c r="T137" s="58"/>
    </row>
    <row r="138" spans="1:22" s="23" customFormat="1" ht="23.25" customHeight="1" thickTop="1" thickBot="1" x14ac:dyDescent="0.25">
      <c r="A138" s="22" t="s">
        <v>192</v>
      </c>
      <c r="B138" s="8"/>
      <c r="C138" s="8"/>
      <c r="D138" s="8"/>
      <c r="E138" s="8"/>
      <c r="F138" s="8"/>
      <c r="G138" s="8"/>
      <c r="H138" s="8"/>
      <c r="I138" s="8"/>
      <c r="J138" s="8"/>
      <c r="K138" s="20"/>
      <c r="L138" s="74"/>
      <c r="M138" s="74"/>
      <c r="N138" s="74"/>
      <c r="O138" s="74"/>
      <c r="P138" s="74"/>
      <c r="T138" s="58"/>
    </row>
    <row r="139" spans="1:22" s="1" customFormat="1" ht="19.5" customHeight="1" thickTop="1" thickBot="1" x14ac:dyDescent="0.3">
      <c r="A139" s="36" t="s">
        <v>26</v>
      </c>
      <c r="B139" s="40" t="s">
        <v>193</v>
      </c>
      <c r="C139" s="41"/>
      <c r="D139" s="42"/>
      <c r="E139" s="42"/>
      <c r="F139" s="42"/>
      <c r="G139" s="42"/>
      <c r="H139" s="42"/>
      <c r="I139" s="42"/>
      <c r="J139" s="42"/>
      <c r="K139" s="43"/>
      <c r="L139" s="74"/>
      <c r="P139" s="74"/>
      <c r="T139" s="58"/>
    </row>
    <row r="140" spans="1:22" s="1" customFormat="1" ht="14.25" customHeight="1" thickBot="1" x14ac:dyDescent="0.3">
      <c r="A140" s="255"/>
      <c r="B140" s="362" t="s">
        <v>330</v>
      </c>
      <c r="C140" s="323"/>
      <c r="D140" s="323"/>
      <c r="E140" s="323"/>
      <c r="F140" s="323"/>
      <c r="G140" s="323"/>
      <c r="H140" s="323"/>
      <c r="I140" s="323"/>
      <c r="J140" s="323"/>
      <c r="K140" s="363"/>
      <c r="L140" s="74"/>
      <c r="M140" s="371" t="s">
        <v>302</v>
      </c>
      <c r="N140" s="372"/>
      <c r="O140" s="373"/>
      <c r="P140" s="74"/>
      <c r="T140" s="58"/>
    </row>
    <row r="141" spans="1:22" ht="15" customHeight="1" x14ac:dyDescent="0.2">
      <c r="A141" s="346" t="s">
        <v>52</v>
      </c>
      <c r="B141" s="367" t="s">
        <v>5</v>
      </c>
      <c r="C141" s="178" t="s">
        <v>90</v>
      </c>
      <c r="D141" s="60" t="s">
        <v>91</v>
      </c>
      <c r="E141" s="360" t="s">
        <v>92</v>
      </c>
      <c r="F141" s="361"/>
      <c r="G141" s="60" t="s">
        <v>93</v>
      </c>
      <c r="H141" s="261" t="s">
        <v>327</v>
      </c>
      <c r="I141" s="369" t="s">
        <v>94</v>
      </c>
      <c r="J141" s="369" t="s">
        <v>95</v>
      </c>
      <c r="K141" s="376" t="s">
        <v>8</v>
      </c>
      <c r="M141" s="378" t="s">
        <v>55</v>
      </c>
      <c r="N141" s="379"/>
      <c r="O141" s="380"/>
      <c r="P141" s="74"/>
      <c r="Q141" s="381" t="s">
        <v>56</v>
      </c>
      <c r="R141" s="382"/>
      <c r="S141" s="383"/>
      <c r="T141" s="58"/>
      <c r="U141" s="374" t="s">
        <v>57</v>
      </c>
      <c r="V141" s="375"/>
    </row>
    <row r="142" spans="1:22" ht="34.5" customHeight="1" x14ac:dyDescent="0.2">
      <c r="A142" s="347"/>
      <c r="B142" s="368"/>
      <c r="C142" s="177" t="s">
        <v>194</v>
      </c>
      <c r="D142" s="45"/>
      <c r="E142" s="176" t="s">
        <v>96</v>
      </c>
      <c r="F142" s="175" t="s">
        <v>310</v>
      </c>
      <c r="G142" s="117" t="s">
        <v>97</v>
      </c>
      <c r="H142" s="262" t="s">
        <v>328</v>
      </c>
      <c r="I142" s="370"/>
      <c r="J142" s="370"/>
      <c r="K142" s="377"/>
      <c r="M142" s="202" t="str">
        <f>$M$12</f>
        <v>-</v>
      </c>
      <c r="N142" s="137" t="str">
        <f>M$15</f>
        <v>-</v>
      </c>
      <c r="O142" s="203" t="s">
        <v>61</v>
      </c>
      <c r="P142" s="74"/>
      <c r="Q142" s="33" t="s">
        <v>9</v>
      </c>
      <c r="R142" s="33" t="s">
        <v>10</v>
      </c>
      <c r="S142" s="33" t="s">
        <v>11</v>
      </c>
      <c r="T142" s="58"/>
      <c r="U142" s="33" t="s">
        <v>12</v>
      </c>
      <c r="V142" s="33" t="s">
        <v>13</v>
      </c>
    </row>
    <row r="143" spans="1:22" s="4" customFormat="1" ht="15" customHeight="1" x14ac:dyDescent="0.2">
      <c r="A143" s="25" t="s">
        <v>195</v>
      </c>
      <c r="B143" s="34" t="s">
        <v>196</v>
      </c>
      <c r="C143" s="62"/>
      <c r="D143" s="31">
        <v>1</v>
      </c>
      <c r="E143" s="179"/>
      <c r="F143" s="61"/>
      <c r="G143" s="31"/>
      <c r="H143" s="263"/>
      <c r="I143" s="61"/>
      <c r="J143" s="61"/>
      <c r="K143" s="32">
        <f t="shared" ref="K143:K150" si="86">D143*E143*G143*H143</f>
        <v>0</v>
      </c>
      <c r="L143" s="74" t="str">
        <f t="shared" ref="L143:L150" si="87">IF(E143&lt;&gt;0,IF(F143="","Select duration basis!  ",""),"")&amp;IF(E143&lt;&gt;0,IF(I143="","Allocate cost!  ",""),"")&amp;IF(E143&lt;&gt;0,IF(J143="","Indicate origin!",""),"")</f>
        <v/>
      </c>
      <c r="M143" s="237"/>
      <c r="N143" s="238"/>
      <c r="O143" s="204">
        <f t="shared" ref="O143:O150" si="88">SUM(M143+N143)</f>
        <v>0</v>
      </c>
      <c r="P143" s="74"/>
      <c r="Q143" s="84" t="str">
        <f t="shared" ref="Q143" si="89">IF(I143="Internal",K143,"-")</f>
        <v>-</v>
      </c>
      <c r="R143" s="84" t="str">
        <f t="shared" ref="R143" si="90">IF(I143="Related",K143,"-")</f>
        <v>-</v>
      </c>
      <c r="S143" s="84" t="str">
        <f t="shared" ref="S143" si="91">IF(I143="External",K143,"-")</f>
        <v>-</v>
      </c>
      <c r="T143" s="58"/>
      <c r="U143" s="84" t="str">
        <f t="shared" ref="U143:U150" si="92">IF($J143="Canadian",IF(OR($K143="",$K143=0),"-",$K143),"-")</f>
        <v>-</v>
      </c>
      <c r="V143" s="84" t="str">
        <f t="shared" ref="V143:V150" si="93">IF($J143="Non-Canadian",IF(OR($K143="",$K143=0),"-",$K143),"-")</f>
        <v>-</v>
      </c>
    </row>
    <row r="144" spans="1:22" s="6" customFormat="1" ht="15" customHeight="1" x14ac:dyDescent="0.2">
      <c r="A144" s="25" t="s">
        <v>197</v>
      </c>
      <c r="B144" s="26" t="s">
        <v>198</v>
      </c>
      <c r="C144" s="62"/>
      <c r="D144" s="31">
        <v>1</v>
      </c>
      <c r="E144" s="179"/>
      <c r="F144" s="61"/>
      <c r="G144" s="31"/>
      <c r="H144" s="263"/>
      <c r="I144" s="61"/>
      <c r="J144" s="61"/>
      <c r="K144" s="32">
        <f t="shared" si="86"/>
        <v>0</v>
      </c>
      <c r="L144" s="74" t="str">
        <f t="shared" si="87"/>
        <v/>
      </c>
      <c r="M144" s="237"/>
      <c r="N144" s="238"/>
      <c r="O144" s="204">
        <f t="shared" si="88"/>
        <v>0</v>
      </c>
      <c r="P144" s="74"/>
      <c r="Q144" s="84" t="str">
        <f t="shared" ref="Q144:Q150" si="94">IF(I144="Internal",K144,"-")</f>
        <v>-</v>
      </c>
      <c r="R144" s="84" t="str">
        <f t="shared" ref="R144:R150" si="95">IF(I144="Related",K144,"-")</f>
        <v>-</v>
      </c>
      <c r="S144" s="84" t="str">
        <f t="shared" ref="S144:S150" si="96">IF(I144="External",K144,"-")</f>
        <v>-</v>
      </c>
      <c r="T144" s="58"/>
      <c r="U144" s="84" t="str">
        <f t="shared" si="92"/>
        <v>-</v>
      </c>
      <c r="V144" s="84" t="str">
        <f t="shared" si="93"/>
        <v>-</v>
      </c>
    </row>
    <row r="145" spans="1:22" ht="15" customHeight="1" x14ac:dyDescent="0.2">
      <c r="A145" s="25" t="s">
        <v>199</v>
      </c>
      <c r="B145" s="26" t="s">
        <v>200</v>
      </c>
      <c r="C145" s="62"/>
      <c r="D145" s="31">
        <v>1</v>
      </c>
      <c r="E145" s="179"/>
      <c r="F145" s="61"/>
      <c r="G145" s="31"/>
      <c r="H145" s="263"/>
      <c r="I145" s="61"/>
      <c r="J145" s="61"/>
      <c r="K145" s="32">
        <f t="shared" si="86"/>
        <v>0</v>
      </c>
      <c r="L145" s="74" t="str">
        <f t="shared" si="87"/>
        <v/>
      </c>
      <c r="M145" s="237"/>
      <c r="N145" s="238"/>
      <c r="O145" s="204">
        <f t="shared" si="88"/>
        <v>0</v>
      </c>
      <c r="P145" s="74"/>
      <c r="Q145" s="84" t="str">
        <f t="shared" si="94"/>
        <v>-</v>
      </c>
      <c r="R145" s="84" t="str">
        <f t="shared" si="95"/>
        <v>-</v>
      </c>
      <c r="S145" s="84" t="str">
        <f t="shared" si="96"/>
        <v>-</v>
      </c>
      <c r="T145" s="58"/>
      <c r="U145" s="84" t="str">
        <f t="shared" si="92"/>
        <v>-</v>
      </c>
      <c r="V145" s="84" t="str">
        <f t="shared" si="93"/>
        <v>-</v>
      </c>
    </row>
    <row r="146" spans="1:22" ht="15" customHeight="1" x14ac:dyDescent="0.2">
      <c r="A146" s="25" t="s">
        <v>201</v>
      </c>
      <c r="B146" s="26" t="s">
        <v>202</v>
      </c>
      <c r="C146" s="62"/>
      <c r="D146" s="31">
        <v>1</v>
      </c>
      <c r="E146" s="179"/>
      <c r="F146" s="61"/>
      <c r="G146" s="31"/>
      <c r="H146" s="263"/>
      <c r="I146" s="61"/>
      <c r="J146" s="61"/>
      <c r="K146" s="32">
        <f t="shared" si="86"/>
        <v>0</v>
      </c>
      <c r="L146" s="74" t="str">
        <f t="shared" si="87"/>
        <v/>
      </c>
      <c r="M146" s="237"/>
      <c r="N146" s="238"/>
      <c r="O146" s="204">
        <f t="shared" si="88"/>
        <v>0</v>
      </c>
      <c r="P146" s="74"/>
      <c r="Q146" s="84" t="str">
        <f t="shared" si="94"/>
        <v>-</v>
      </c>
      <c r="R146" s="84" t="str">
        <f t="shared" si="95"/>
        <v>-</v>
      </c>
      <c r="S146" s="84" t="str">
        <f t="shared" si="96"/>
        <v>-</v>
      </c>
      <c r="T146" s="58"/>
      <c r="U146" s="84" t="str">
        <f t="shared" si="92"/>
        <v>-</v>
      </c>
      <c r="V146" s="84" t="str">
        <f t="shared" si="93"/>
        <v>-</v>
      </c>
    </row>
    <row r="147" spans="1:22" ht="15" customHeight="1" x14ac:dyDescent="0.2">
      <c r="A147" s="25" t="s">
        <v>203</v>
      </c>
      <c r="B147" s="26" t="s">
        <v>204</v>
      </c>
      <c r="C147" s="62"/>
      <c r="D147" s="31">
        <v>1</v>
      </c>
      <c r="E147" s="179"/>
      <c r="F147" s="61"/>
      <c r="G147" s="31"/>
      <c r="H147" s="263"/>
      <c r="I147" s="61"/>
      <c r="J147" s="61"/>
      <c r="K147" s="32">
        <f t="shared" si="86"/>
        <v>0</v>
      </c>
      <c r="L147" s="74" t="str">
        <f t="shared" si="87"/>
        <v/>
      </c>
      <c r="M147" s="237"/>
      <c r="N147" s="238"/>
      <c r="O147" s="204">
        <f t="shared" si="88"/>
        <v>0</v>
      </c>
      <c r="P147" s="74"/>
      <c r="Q147" s="84" t="str">
        <f t="shared" si="94"/>
        <v>-</v>
      </c>
      <c r="R147" s="84" t="str">
        <f t="shared" si="95"/>
        <v>-</v>
      </c>
      <c r="S147" s="84" t="str">
        <f t="shared" si="96"/>
        <v>-</v>
      </c>
      <c r="T147" s="58"/>
      <c r="U147" s="84" t="str">
        <f t="shared" si="92"/>
        <v>-</v>
      </c>
      <c r="V147" s="84" t="str">
        <f t="shared" si="93"/>
        <v>-</v>
      </c>
    </row>
    <row r="148" spans="1:22" x14ac:dyDescent="0.2">
      <c r="A148" s="25" t="s">
        <v>205</v>
      </c>
      <c r="B148" s="26" t="s">
        <v>206</v>
      </c>
      <c r="C148" s="62"/>
      <c r="D148" s="31">
        <v>1</v>
      </c>
      <c r="E148" s="179"/>
      <c r="F148" s="61"/>
      <c r="G148" s="31"/>
      <c r="H148" s="263"/>
      <c r="I148" s="61"/>
      <c r="J148" s="61"/>
      <c r="K148" s="32">
        <f t="shared" si="86"/>
        <v>0</v>
      </c>
      <c r="L148" s="74" t="str">
        <f t="shared" si="87"/>
        <v/>
      </c>
      <c r="M148" s="237"/>
      <c r="N148" s="238"/>
      <c r="O148" s="204">
        <f t="shared" si="88"/>
        <v>0</v>
      </c>
      <c r="P148" s="74"/>
      <c r="Q148" s="84" t="str">
        <f t="shared" si="94"/>
        <v>-</v>
      </c>
      <c r="R148" s="84" t="str">
        <f t="shared" si="95"/>
        <v>-</v>
      </c>
      <c r="S148" s="84" t="str">
        <f t="shared" si="96"/>
        <v>-</v>
      </c>
      <c r="T148" s="58"/>
      <c r="U148" s="84" t="str">
        <f t="shared" si="92"/>
        <v>-</v>
      </c>
      <c r="V148" s="84" t="str">
        <f t="shared" si="93"/>
        <v>-</v>
      </c>
    </row>
    <row r="149" spans="1:22" x14ac:dyDescent="0.2">
      <c r="A149" s="25" t="s">
        <v>207</v>
      </c>
      <c r="B149" s="26" t="s">
        <v>208</v>
      </c>
      <c r="C149" s="62"/>
      <c r="D149" s="31">
        <v>1</v>
      </c>
      <c r="E149" s="179"/>
      <c r="F149" s="61"/>
      <c r="G149" s="31"/>
      <c r="H149" s="263"/>
      <c r="I149" s="61"/>
      <c r="J149" s="61"/>
      <c r="K149" s="32">
        <f t="shared" si="86"/>
        <v>0</v>
      </c>
      <c r="L149" s="74" t="str">
        <f t="shared" si="87"/>
        <v/>
      </c>
      <c r="M149" s="237"/>
      <c r="N149" s="238"/>
      <c r="O149" s="204">
        <f t="shared" si="88"/>
        <v>0</v>
      </c>
      <c r="P149" s="74"/>
      <c r="Q149" s="84" t="str">
        <f t="shared" si="94"/>
        <v>-</v>
      </c>
      <c r="R149" s="84" t="str">
        <f t="shared" si="95"/>
        <v>-</v>
      </c>
      <c r="S149" s="84" t="str">
        <f t="shared" si="96"/>
        <v>-</v>
      </c>
      <c r="T149" s="58"/>
      <c r="U149" s="84" t="str">
        <f t="shared" si="92"/>
        <v>-</v>
      </c>
      <c r="V149" s="84" t="str">
        <f t="shared" si="93"/>
        <v>-</v>
      </c>
    </row>
    <row r="150" spans="1:22" x14ac:dyDescent="0.2">
      <c r="A150" s="25" t="s">
        <v>209</v>
      </c>
      <c r="B150" s="26" t="s">
        <v>87</v>
      </c>
      <c r="C150" s="62"/>
      <c r="D150" s="31">
        <v>1</v>
      </c>
      <c r="E150" s="179"/>
      <c r="F150" s="61"/>
      <c r="G150" s="31"/>
      <c r="H150" s="263"/>
      <c r="I150" s="61"/>
      <c r="J150" s="61"/>
      <c r="K150" s="32">
        <f t="shared" si="86"/>
        <v>0</v>
      </c>
      <c r="L150" s="74" t="str">
        <f t="shared" si="87"/>
        <v/>
      </c>
      <c r="M150" s="237"/>
      <c r="N150" s="238"/>
      <c r="O150" s="204">
        <f t="shared" si="88"/>
        <v>0</v>
      </c>
      <c r="P150" s="74"/>
      <c r="Q150" s="84" t="str">
        <f t="shared" si="94"/>
        <v>-</v>
      </c>
      <c r="R150" s="84" t="str">
        <f t="shared" si="95"/>
        <v>-</v>
      </c>
      <c r="S150" s="84" t="str">
        <f t="shared" si="96"/>
        <v>-</v>
      </c>
      <c r="T150" s="58"/>
      <c r="U150" s="84" t="str">
        <f t="shared" si="92"/>
        <v>-</v>
      </c>
      <c r="V150" s="84" t="str">
        <f t="shared" si="93"/>
        <v>-</v>
      </c>
    </row>
    <row r="151" spans="1:22" s="1" customFormat="1" ht="15" customHeight="1" thickBot="1" x14ac:dyDescent="0.3">
      <c r="A151" s="38" t="s">
        <v>26</v>
      </c>
      <c r="B151" s="39" t="s">
        <v>210</v>
      </c>
      <c r="C151" s="395"/>
      <c r="D151" s="396"/>
      <c r="E151" s="396"/>
      <c r="F151" s="396"/>
      <c r="G151" s="396"/>
      <c r="H151" s="396"/>
      <c r="I151" s="396"/>
      <c r="J151" s="397"/>
      <c r="K151" s="35">
        <f>ROUND(SUM(K143:K150),0)</f>
        <v>0</v>
      </c>
      <c r="L151" s="74"/>
      <c r="M151" s="141">
        <f>SUM(M143:M150)</f>
        <v>0</v>
      </c>
      <c r="N151" s="142">
        <f>SUM(N143:N150)</f>
        <v>0</v>
      </c>
      <c r="O151" s="206">
        <f>SUM(O143:O150)</f>
        <v>0</v>
      </c>
      <c r="P151" s="74"/>
      <c r="Q151" s="114">
        <f>ROUND(SUM(Q143:Q150),0)</f>
        <v>0</v>
      </c>
      <c r="R151" s="114">
        <f>ROUND(SUM(R143:R150),0)</f>
        <v>0</v>
      </c>
      <c r="S151" s="114">
        <f>ROUND(SUM(S143:S150),0)</f>
        <v>0</v>
      </c>
      <c r="T151" s="58"/>
      <c r="U151" s="114">
        <f>ROUND(SUM(U143:U150),0)</f>
        <v>0</v>
      </c>
      <c r="V151" s="114">
        <f>ROUND(SUM(V143:V150),0)</f>
        <v>0</v>
      </c>
    </row>
    <row r="152" spans="1:22" ht="15.75" thickBot="1" x14ac:dyDescent="0.25">
      <c r="A152" s="12"/>
      <c r="B152" s="11"/>
      <c r="C152" s="11"/>
      <c r="D152" s="13"/>
      <c r="E152" s="13"/>
      <c r="F152" s="13"/>
      <c r="G152" s="13"/>
      <c r="H152" s="13"/>
      <c r="I152" s="13"/>
      <c r="J152" s="13"/>
      <c r="K152" s="56"/>
      <c r="P152" s="74"/>
      <c r="T152" s="58"/>
    </row>
    <row r="153" spans="1:22" s="1" customFormat="1" ht="19.5" customHeight="1" thickBot="1" x14ac:dyDescent="0.3">
      <c r="A153" s="36">
        <v>12</v>
      </c>
      <c r="B153" s="40" t="s">
        <v>211</v>
      </c>
      <c r="C153" s="41"/>
      <c r="D153" s="42"/>
      <c r="E153" s="42"/>
      <c r="F153" s="42"/>
      <c r="G153" s="42"/>
      <c r="H153" s="42"/>
      <c r="I153" s="42"/>
      <c r="J153" s="42"/>
      <c r="K153" s="43"/>
      <c r="L153" s="74"/>
      <c r="M153" s="371" t="s">
        <v>302</v>
      </c>
      <c r="N153" s="372"/>
      <c r="O153" s="373"/>
      <c r="P153" s="74"/>
      <c r="T153" s="58"/>
    </row>
    <row r="154" spans="1:22" ht="15" customHeight="1" x14ac:dyDescent="0.2">
      <c r="A154" s="346" t="s">
        <v>52</v>
      </c>
      <c r="B154" s="367" t="s">
        <v>5</v>
      </c>
      <c r="C154" s="178" t="s">
        <v>90</v>
      </c>
      <c r="D154" s="60" t="s">
        <v>91</v>
      </c>
      <c r="E154" s="360" t="s">
        <v>92</v>
      </c>
      <c r="F154" s="361"/>
      <c r="G154" s="60" t="s">
        <v>93</v>
      </c>
      <c r="H154" s="261" t="s">
        <v>327</v>
      </c>
      <c r="I154" s="369" t="s">
        <v>94</v>
      </c>
      <c r="J154" s="369" t="s">
        <v>95</v>
      </c>
      <c r="K154" s="376" t="s">
        <v>8</v>
      </c>
      <c r="M154" s="378" t="s">
        <v>55</v>
      </c>
      <c r="N154" s="379"/>
      <c r="O154" s="380"/>
      <c r="P154" s="74"/>
      <c r="Q154" s="381" t="s">
        <v>56</v>
      </c>
      <c r="R154" s="382"/>
      <c r="S154" s="383"/>
      <c r="T154" s="58"/>
      <c r="U154" s="374" t="s">
        <v>57</v>
      </c>
      <c r="V154" s="375"/>
    </row>
    <row r="155" spans="1:22" ht="36" x14ac:dyDescent="0.2">
      <c r="A155" s="347"/>
      <c r="B155" s="368"/>
      <c r="C155" s="177" t="s">
        <v>194</v>
      </c>
      <c r="D155" s="45"/>
      <c r="E155" s="176" t="s">
        <v>96</v>
      </c>
      <c r="F155" s="175" t="s">
        <v>310</v>
      </c>
      <c r="G155" s="117" t="s">
        <v>97</v>
      </c>
      <c r="H155" s="262" t="s">
        <v>328</v>
      </c>
      <c r="I155" s="370"/>
      <c r="J155" s="370"/>
      <c r="K155" s="377"/>
      <c r="M155" s="202" t="str">
        <f>$M$12</f>
        <v>-</v>
      </c>
      <c r="N155" s="137" t="str">
        <f>M$15</f>
        <v>-</v>
      </c>
      <c r="O155" s="203" t="s">
        <v>61</v>
      </c>
      <c r="P155" s="74"/>
      <c r="Q155" s="33" t="s">
        <v>9</v>
      </c>
      <c r="R155" s="33" t="s">
        <v>10</v>
      </c>
      <c r="S155" s="33" t="s">
        <v>11</v>
      </c>
      <c r="T155" s="58"/>
      <c r="U155" s="33" t="s">
        <v>12</v>
      </c>
      <c r="V155" s="33" t="s">
        <v>13</v>
      </c>
    </row>
    <row r="156" spans="1:22" x14ac:dyDescent="0.2">
      <c r="A156" s="25" t="s">
        <v>212</v>
      </c>
      <c r="B156" s="26" t="s">
        <v>213</v>
      </c>
      <c r="C156" s="62"/>
      <c r="D156" s="31">
        <v>1</v>
      </c>
      <c r="E156" s="179"/>
      <c r="F156" s="61"/>
      <c r="G156" s="31"/>
      <c r="H156" s="263"/>
      <c r="I156" s="61"/>
      <c r="J156" s="61"/>
      <c r="K156" s="32">
        <f t="shared" ref="K156:K167" si="97">D156*E156*G156*H156</f>
        <v>0</v>
      </c>
      <c r="L156" s="74" t="str">
        <f t="shared" ref="L156:L167" si="98">IF(E156&lt;&gt;0,IF(F156="","Select duration basis!  ",""),"")&amp;IF(E156&lt;&gt;0,IF(I156="","Allocate cost!  ",""),"")&amp;IF(E156&lt;&gt;0,IF(J156="","Indicate origin!",""),"")</f>
        <v/>
      </c>
      <c r="M156" s="237"/>
      <c r="N156" s="238"/>
      <c r="O156" s="204">
        <f t="shared" ref="O156:O167" si="99">SUM(M156+N156)</f>
        <v>0</v>
      </c>
      <c r="P156" s="74"/>
      <c r="Q156" s="84" t="str">
        <f t="shared" ref="Q156" si="100">IF(I156="Internal",K156,"-")</f>
        <v>-</v>
      </c>
      <c r="R156" s="84" t="str">
        <f t="shared" ref="R156" si="101">IF(I156="Related",K156,"-")</f>
        <v>-</v>
      </c>
      <c r="S156" s="84" t="str">
        <f t="shared" ref="S156" si="102">IF(I156="External",K156,"-")</f>
        <v>-</v>
      </c>
      <c r="T156" s="58"/>
      <c r="U156" s="84" t="str">
        <f t="shared" ref="U156:U167" si="103">IF($J156="Canadian",IF(OR($K156="",$K156=0),"-",$K156),"-")</f>
        <v>-</v>
      </c>
      <c r="V156" s="84" t="str">
        <f t="shared" ref="V156:V167" si="104">IF($J156="Non-Canadian",IF(OR($K156="",$K156=0),"-",$K156),"-")</f>
        <v>-</v>
      </c>
    </row>
    <row r="157" spans="1:22" x14ac:dyDescent="0.2">
      <c r="A157" s="25" t="s">
        <v>214</v>
      </c>
      <c r="B157" s="26" t="s">
        <v>215</v>
      </c>
      <c r="C157" s="62"/>
      <c r="D157" s="31">
        <v>1</v>
      </c>
      <c r="E157" s="179"/>
      <c r="F157" s="61"/>
      <c r="G157" s="31"/>
      <c r="H157" s="263"/>
      <c r="I157" s="61"/>
      <c r="J157" s="61"/>
      <c r="K157" s="32">
        <f t="shared" si="97"/>
        <v>0</v>
      </c>
      <c r="L157" s="74" t="str">
        <f t="shared" si="98"/>
        <v/>
      </c>
      <c r="M157" s="237"/>
      <c r="N157" s="238"/>
      <c r="O157" s="204">
        <f t="shared" si="99"/>
        <v>0</v>
      </c>
      <c r="P157" s="74"/>
      <c r="Q157" s="84" t="str">
        <f t="shared" ref="Q157:Q167" si="105">IF(I157="Internal",K157,"-")</f>
        <v>-</v>
      </c>
      <c r="R157" s="84" t="str">
        <f t="shared" ref="R157:R167" si="106">IF(I157="Related",K157,"-")</f>
        <v>-</v>
      </c>
      <c r="S157" s="84" t="str">
        <f t="shared" ref="S157:S167" si="107">IF(I157="External",K157,"-")</f>
        <v>-</v>
      </c>
      <c r="T157" s="58"/>
      <c r="U157" s="84" t="str">
        <f t="shared" si="103"/>
        <v>-</v>
      </c>
      <c r="V157" s="84" t="str">
        <f t="shared" si="104"/>
        <v>-</v>
      </c>
    </row>
    <row r="158" spans="1:22" x14ac:dyDescent="0.2">
      <c r="A158" s="25" t="s">
        <v>216</v>
      </c>
      <c r="B158" s="26" t="s">
        <v>217</v>
      </c>
      <c r="C158" s="62"/>
      <c r="D158" s="31">
        <v>1</v>
      </c>
      <c r="E158" s="179"/>
      <c r="F158" s="61"/>
      <c r="G158" s="31"/>
      <c r="H158" s="263"/>
      <c r="I158" s="61"/>
      <c r="J158" s="61"/>
      <c r="K158" s="32">
        <f t="shared" si="97"/>
        <v>0</v>
      </c>
      <c r="L158" s="74" t="str">
        <f t="shared" si="98"/>
        <v/>
      </c>
      <c r="M158" s="237"/>
      <c r="N158" s="238"/>
      <c r="O158" s="204">
        <f t="shared" si="99"/>
        <v>0</v>
      </c>
      <c r="P158" s="74"/>
      <c r="Q158" s="84" t="str">
        <f t="shared" si="105"/>
        <v>-</v>
      </c>
      <c r="R158" s="84" t="str">
        <f t="shared" si="106"/>
        <v>-</v>
      </c>
      <c r="S158" s="84" t="str">
        <f t="shared" si="107"/>
        <v>-</v>
      </c>
      <c r="T158" s="58"/>
      <c r="U158" s="84" t="str">
        <f t="shared" si="103"/>
        <v>-</v>
      </c>
      <c r="V158" s="84" t="str">
        <f t="shared" si="104"/>
        <v>-</v>
      </c>
    </row>
    <row r="159" spans="1:22" x14ac:dyDescent="0.2">
      <c r="A159" s="25" t="s">
        <v>218</v>
      </c>
      <c r="B159" s="26" t="s">
        <v>219</v>
      </c>
      <c r="C159" s="62"/>
      <c r="D159" s="31">
        <v>1</v>
      </c>
      <c r="E159" s="179"/>
      <c r="F159" s="61"/>
      <c r="G159" s="31"/>
      <c r="H159" s="263"/>
      <c r="I159" s="61"/>
      <c r="J159" s="61"/>
      <c r="K159" s="32">
        <f t="shared" si="97"/>
        <v>0</v>
      </c>
      <c r="L159" s="74" t="str">
        <f t="shared" si="98"/>
        <v/>
      </c>
      <c r="M159" s="237"/>
      <c r="N159" s="238"/>
      <c r="O159" s="204">
        <f t="shared" si="99"/>
        <v>0</v>
      </c>
      <c r="P159" s="74"/>
      <c r="Q159" s="84" t="str">
        <f t="shared" si="105"/>
        <v>-</v>
      </c>
      <c r="R159" s="84" t="str">
        <f t="shared" si="106"/>
        <v>-</v>
      </c>
      <c r="S159" s="84" t="str">
        <f t="shared" si="107"/>
        <v>-</v>
      </c>
      <c r="T159" s="58"/>
      <c r="U159" s="84" t="str">
        <f t="shared" si="103"/>
        <v>-</v>
      </c>
      <c r="V159" s="84" t="str">
        <f t="shared" si="104"/>
        <v>-</v>
      </c>
    </row>
    <row r="160" spans="1:22" x14ac:dyDescent="0.2">
      <c r="A160" s="25" t="s">
        <v>220</v>
      </c>
      <c r="B160" s="26" t="s">
        <v>221</v>
      </c>
      <c r="C160" s="62"/>
      <c r="D160" s="31">
        <v>1</v>
      </c>
      <c r="E160" s="179"/>
      <c r="F160" s="61"/>
      <c r="G160" s="31"/>
      <c r="H160" s="263"/>
      <c r="I160" s="61"/>
      <c r="J160" s="61"/>
      <c r="K160" s="32">
        <f t="shared" si="97"/>
        <v>0</v>
      </c>
      <c r="L160" s="74" t="str">
        <f t="shared" si="98"/>
        <v/>
      </c>
      <c r="M160" s="237"/>
      <c r="N160" s="238"/>
      <c r="O160" s="204">
        <f t="shared" si="99"/>
        <v>0</v>
      </c>
      <c r="P160" s="74"/>
      <c r="Q160" s="84" t="str">
        <f t="shared" si="105"/>
        <v>-</v>
      </c>
      <c r="R160" s="84" t="str">
        <f t="shared" si="106"/>
        <v>-</v>
      </c>
      <c r="S160" s="84" t="str">
        <f t="shared" si="107"/>
        <v>-</v>
      </c>
      <c r="T160" s="58"/>
      <c r="U160" s="84" t="str">
        <f t="shared" si="103"/>
        <v>-</v>
      </c>
      <c r="V160" s="84" t="str">
        <f t="shared" si="104"/>
        <v>-</v>
      </c>
    </row>
    <row r="161" spans="1:22" ht="15" customHeight="1" x14ac:dyDescent="0.2">
      <c r="A161" s="25" t="s">
        <v>222</v>
      </c>
      <c r="B161" s="26" t="s">
        <v>223</v>
      </c>
      <c r="C161" s="62"/>
      <c r="D161" s="31">
        <v>1</v>
      </c>
      <c r="E161" s="179"/>
      <c r="F161" s="61"/>
      <c r="G161" s="31"/>
      <c r="H161" s="263"/>
      <c r="I161" s="61"/>
      <c r="J161" s="61"/>
      <c r="K161" s="32">
        <f t="shared" si="97"/>
        <v>0</v>
      </c>
      <c r="L161" s="74" t="str">
        <f t="shared" si="98"/>
        <v/>
      </c>
      <c r="M161" s="237"/>
      <c r="N161" s="238"/>
      <c r="O161" s="204">
        <f t="shared" si="99"/>
        <v>0</v>
      </c>
      <c r="P161" s="74"/>
      <c r="Q161" s="84" t="str">
        <f t="shared" si="105"/>
        <v>-</v>
      </c>
      <c r="R161" s="84" t="str">
        <f t="shared" si="106"/>
        <v>-</v>
      </c>
      <c r="S161" s="84" t="str">
        <f t="shared" si="107"/>
        <v>-</v>
      </c>
      <c r="T161" s="58"/>
      <c r="U161" s="84" t="str">
        <f t="shared" si="103"/>
        <v>-</v>
      </c>
      <c r="V161" s="84" t="str">
        <f t="shared" si="104"/>
        <v>-</v>
      </c>
    </row>
    <row r="162" spans="1:22" x14ac:dyDescent="0.2">
      <c r="A162" s="25" t="s">
        <v>224</v>
      </c>
      <c r="B162" s="26" t="s">
        <v>225</v>
      </c>
      <c r="C162" s="62"/>
      <c r="D162" s="31">
        <v>1</v>
      </c>
      <c r="E162" s="179"/>
      <c r="F162" s="61"/>
      <c r="G162" s="31"/>
      <c r="H162" s="263"/>
      <c r="I162" s="61"/>
      <c r="J162" s="61"/>
      <c r="K162" s="32">
        <f t="shared" si="97"/>
        <v>0</v>
      </c>
      <c r="L162" s="74" t="str">
        <f t="shared" si="98"/>
        <v/>
      </c>
      <c r="M162" s="237"/>
      <c r="N162" s="238"/>
      <c r="O162" s="204">
        <f t="shared" si="99"/>
        <v>0</v>
      </c>
      <c r="P162" s="74"/>
      <c r="Q162" s="84" t="str">
        <f t="shared" si="105"/>
        <v>-</v>
      </c>
      <c r="R162" s="84" t="str">
        <f t="shared" si="106"/>
        <v>-</v>
      </c>
      <c r="S162" s="84" t="str">
        <f t="shared" si="107"/>
        <v>-</v>
      </c>
      <c r="T162" s="58"/>
      <c r="U162" s="84" t="str">
        <f t="shared" si="103"/>
        <v>-</v>
      </c>
      <c r="V162" s="84" t="str">
        <f t="shared" si="104"/>
        <v>-</v>
      </c>
    </row>
    <row r="163" spans="1:22" ht="15" customHeight="1" x14ac:dyDescent="0.2">
      <c r="A163" s="25" t="s">
        <v>226</v>
      </c>
      <c r="B163" s="26" t="s">
        <v>227</v>
      </c>
      <c r="C163" s="62"/>
      <c r="D163" s="31">
        <v>1</v>
      </c>
      <c r="E163" s="179"/>
      <c r="F163" s="61"/>
      <c r="G163" s="31"/>
      <c r="H163" s="263"/>
      <c r="I163" s="61"/>
      <c r="J163" s="61"/>
      <c r="K163" s="32">
        <f t="shared" si="97"/>
        <v>0</v>
      </c>
      <c r="L163" s="74" t="str">
        <f t="shared" si="98"/>
        <v/>
      </c>
      <c r="M163" s="237"/>
      <c r="N163" s="238"/>
      <c r="O163" s="204">
        <f t="shared" si="99"/>
        <v>0</v>
      </c>
      <c r="P163" s="74"/>
      <c r="Q163" s="84" t="str">
        <f t="shared" si="105"/>
        <v>-</v>
      </c>
      <c r="R163" s="84" t="str">
        <f t="shared" si="106"/>
        <v>-</v>
      </c>
      <c r="S163" s="84" t="str">
        <f t="shared" si="107"/>
        <v>-</v>
      </c>
      <c r="T163" s="58"/>
      <c r="U163" s="84" t="str">
        <f t="shared" si="103"/>
        <v>-</v>
      </c>
      <c r="V163" s="84" t="str">
        <f t="shared" si="104"/>
        <v>-</v>
      </c>
    </row>
    <row r="164" spans="1:22" x14ac:dyDescent="0.2">
      <c r="A164" s="25" t="s">
        <v>228</v>
      </c>
      <c r="B164" s="26" t="s">
        <v>229</v>
      </c>
      <c r="C164" s="62"/>
      <c r="D164" s="31">
        <v>1</v>
      </c>
      <c r="E164" s="179"/>
      <c r="F164" s="61"/>
      <c r="G164" s="31"/>
      <c r="H164" s="263"/>
      <c r="I164" s="61"/>
      <c r="J164" s="61"/>
      <c r="K164" s="32">
        <f t="shared" si="97"/>
        <v>0</v>
      </c>
      <c r="L164" s="74" t="str">
        <f t="shared" si="98"/>
        <v/>
      </c>
      <c r="M164" s="237"/>
      <c r="N164" s="238"/>
      <c r="O164" s="204">
        <f t="shared" si="99"/>
        <v>0</v>
      </c>
      <c r="P164" s="74"/>
      <c r="Q164" s="84" t="str">
        <f t="shared" si="105"/>
        <v>-</v>
      </c>
      <c r="R164" s="84" t="str">
        <f t="shared" si="106"/>
        <v>-</v>
      </c>
      <c r="S164" s="84" t="str">
        <f t="shared" si="107"/>
        <v>-</v>
      </c>
      <c r="T164" s="58"/>
      <c r="U164" s="84" t="str">
        <f t="shared" si="103"/>
        <v>-</v>
      </c>
      <c r="V164" s="84" t="str">
        <f t="shared" si="104"/>
        <v>-</v>
      </c>
    </row>
    <row r="165" spans="1:22" x14ac:dyDescent="0.2">
      <c r="A165" s="25" t="s">
        <v>230</v>
      </c>
      <c r="B165" s="26" t="s">
        <v>231</v>
      </c>
      <c r="C165" s="62"/>
      <c r="D165" s="31">
        <v>1</v>
      </c>
      <c r="E165" s="179"/>
      <c r="F165" s="61"/>
      <c r="G165" s="31"/>
      <c r="H165" s="263"/>
      <c r="I165" s="61"/>
      <c r="J165" s="61"/>
      <c r="K165" s="32">
        <f t="shared" si="97"/>
        <v>0</v>
      </c>
      <c r="L165" s="74" t="str">
        <f t="shared" si="98"/>
        <v/>
      </c>
      <c r="M165" s="237"/>
      <c r="N165" s="238"/>
      <c r="O165" s="204">
        <f t="shared" si="99"/>
        <v>0</v>
      </c>
      <c r="P165" s="74"/>
      <c r="Q165" s="84" t="str">
        <f t="shared" si="105"/>
        <v>-</v>
      </c>
      <c r="R165" s="84" t="str">
        <f t="shared" si="106"/>
        <v>-</v>
      </c>
      <c r="S165" s="84" t="str">
        <f t="shared" si="107"/>
        <v>-</v>
      </c>
      <c r="T165" s="58"/>
      <c r="U165" s="84" t="str">
        <f t="shared" si="103"/>
        <v>-</v>
      </c>
      <c r="V165" s="84" t="str">
        <f t="shared" si="104"/>
        <v>-</v>
      </c>
    </row>
    <row r="166" spans="1:22" x14ac:dyDescent="0.2">
      <c r="A166" s="25" t="s">
        <v>232</v>
      </c>
      <c r="B166" s="26" t="s">
        <v>208</v>
      </c>
      <c r="C166" s="62"/>
      <c r="D166" s="31">
        <v>1</v>
      </c>
      <c r="E166" s="179"/>
      <c r="F166" s="61"/>
      <c r="G166" s="31"/>
      <c r="H166" s="263"/>
      <c r="I166" s="61"/>
      <c r="J166" s="61"/>
      <c r="K166" s="32">
        <f t="shared" si="97"/>
        <v>0</v>
      </c>
      <c r="L166" s="74" t="str">
        <f t="shared" si="98"/>
        <v/>
      </c>
      <c r="M166" s="237"/>
      <c r="N166" s="238"/>
      <c r="O166" s="204">
        <f t="shared" si="99"/>
        <v>0</v>
      </c>
      <c r="P166" s="74"/>
      <c r="Q166" s="84" t="str">
        <f t="shared" si="105"/>
        <v>-</v>
      </c>
      <c r="R166" s="84" t="str">
        <f t="shared" si="106"/>
        <v>-</v>
      </c>
      <c r="S166" s="84" t="str">
        <f t="shared" si="107"/>
        <v>-</v>
      </c>
      <c r="T166" s="58"/>
      <c r="U166" s="84" t="str">
        <f t="shared" si="103"/>
        <v>-</v>
      </c>
      <c r="V166" s="84" t="str">
        <f t="shared" si="104"/>
        <v>-</v>
      </c>
    </row>
    <row r="167" spans="1:22" ht="15" customHeight="1" x14ac:dyDescent="0.2">
      <c r="A167" s="25" t="s">
        <v>233</v>
      </c>
      <c r="B167" s="26" t="s">
        <v>87</v>
      </c>
      <c r="C167" s="62"/>
      <c r="D167" s="31">
        <v>1</v>
      </c>
      <c r="E167" s="179"/>
      <c r="F167" s="61"/>
      <c r="G167" s="31"/>
      <c r="H167" s="263"/>
      <c r="I167" s="61"/>
      <c r="J167" s="61"/>
      <c r="K167" s="32">
        <f t="shared" si="97"/>
        <v>0</v>
      </c>
      <c r="L167" s="74" t="str">
        <f t="shared" si="98"/>
        <v/>
      </c>
      <c r="M167" s="237"/>
      <c r="N167" s="238"/>
      <c r="O167" s="204">
        <f t="shared" si="99"/>
        <v>0</v>
      </c>
      <c r="P167" s="74"/>
      <c r="Q167" s="84" t="str">
        <f t="shared" si="105"/>
        <v>-</v>
      </c>
      <c r="R167" s="84" t="str">
        <f t="shared" si="106"/>
        <v>-</v>
      </c>
      <c r="S167" s="84" t="str">
        <f t="shared" si="107"/>
        <v>-</v>
      </c>
      <c r="T167" s="58"/>
      <c r="U167" s="84" t="str">
        <f t="shared" si="103"/>
        <v>-</v>
      </c>
      <c r="V167" s="84" t="str">
        <f t="shared" si="104"/>
        <v>-</v>
      </c>
    </row>
    <row r="168" spans="1:22" s="1" customFormat="1" ht="15" customHeight="1" thickBot="1" x14ac:dyDescent="0.3">
      <c r="A168" s="38" t="s">
        <v>27</v>
      </c>
      <c r="B168" s="40" t="s">
        <v>234</v>
      </c>
      <c r="C168" s="395"/>
      <c r="D168" s="396"/>
      <c r="E168" s="396"/>
      <c r="F168" s="396"/>
      <c r="G168" s="396"/>
      <c r="H168" s="396"/>
      <c r="I168" s="396"/>
      <c r="J168" s="397"/>
      <c r="K168" s="35">
        <f>ROUND(SUM(K156:K167),0)</f>
        <v>0</v>
      </c>
      <c r="L168" s="74"/>
      <c r="M168" s="141">
        <f>SUM(M156:M167)</f>
        <v>0</v>
      </c>
      <c r="N168" s="142">
        <f>SUM(N156:N167)</f>
        <v>0</v>
      </c>
      <c r="O168" s="206">
        <f>SUM(O156:O167)</f>
        <v>0</v>
      </c>
      <c r="P168" s="74"/>
      <c r="Q168" s="114">
        <f>ROUND(SUM(Q156:Q167),0)</f>
        <v>0</v>
      </c>
      <c r="R168" s="114">
        <f>ROUND(SUM(R156:R167),0)</f>
        <v>0</v>
      </c>
      <c r="S168" s="114">
        <f>ROUND(SUM(S156:S167),0)</f>
        <v>0</v>
      </c>
      <c r="T168" s="58"/>
      <c r="U168" s="114">
        <f>ROUND(SUM(U156:U167),0)</f>
        <v>0</v>
      </c>
      <c r="V168" s="114">
        <f>ROUND(SUM(V156:V167),0)</f>
        <v>0</v>
      </c>
    </row>
    <row r="169" spans="1:22" ht="15" customHeight="1" x14ac:dyDescent="0.2">
      <c r="P169" s="74"/>
      <c r="T169" s="58"/>
    </row>
    <row r="170" spans="1:22" ht="24" customHeight="1" x14ac:dyDescent="0.2">
      <c r="A170" s="434" t="s">
        <v>235</v>
      </c>
      <c r="B170" s="435"/>
      <c r="C170" s="435"/>
      <c r="D170" s="435"/>
      <c r="E170" s="435"/>
      <c r="F170" s="435"/>
      <c r="G170" s="435"/>
      <c r="H170" s="260"/>
      <c r="I170" s="82"/>
      <c r="J170" s="83"/>
      <c r="K170" s="86">
        <f>K168+K151+K132+K114+K107+K99+K86+K75+K61</f>
        <v>0</v>
      </c>
      <c r="M170" s="250">
        <f>M168+M151+M132+M114+M107+M99+M86+M75+M61</f>
        <v>0</v>
      </c>
      <c r="N170" s="250">
        <f>N168+N151+N132+N114+N107+N99+N86+N75+N61</f>
        <v>0</v>
      </c>
      <c r="O170" s="250">
        <f>O168+O151+O132+O114+O107+O99+O86+O75+O61</f>
        <v>0</v>
      </c>
      <c r="P170" s="74"/>
      <c r="Q170" s="57">
        <f>Q168+Q151+Q132+Q114+Q107+Q99+Q86+Q75+Q61</f>
        <v>0</v>
      </c>
      <c r="R170" s="57">
        <f>R168+R151+R132+R114+R107+R99+R86+R75+R61</f>
        <v>0</v>
      </c>
      <c r="S170" s="57">
        <f>S168+S151+S132+S114+S107+S99+S86+S75+S61</f>
        <v>0</v>
      </c>
      <c r="T170" s="58"/>
      <c r="U170" s="57">
        <f>U168+U151+U132+U114+U107+U99+U86+U75+U61</f>
        <v>0</v>
      </c>
      <c r="V170" s="57">
        <f>V168+V151+V132+V114+V107+V99+V86+V75+V61</f>
        <v>0</v>
      </c>
    </row>
    <row r="171" spans="1:22" ht="15" customHeight="1" thickBot="1" x14ac:dyDescent="0.25">
      <c r="A171" s="53"/>
      <c r="B171" s="53"/>
      <c r="C171" s="53"/>
      <c r="D171" s="53"/>
      <c r="E171" s="53"/>
      <c r="F171" s="53"/>
      <c r="G171" s="53"/>
      <c r="H171" s="53"/>
      <c r="I171" s="53"/>
      <c r="J171" s="53"/>
      <c r="K171" s="54"/>
      <c r="P171" s="74"/>
      <c r="T171" s="58"/>
    </row>
    <row r="172" spans="1:22" ht="24" customHeight="1" thickBot="1" x14ac:dyDescent="0.25">
      <c r="A172" s="343" t="s">
        <v>236</v>
      </c>
      <c r="B172" s="344"/>
      <c r="C172" s="344"/>
      <c r="D172" s="344"/>
      <c r="E172" s="344"/>
      <c r="F172" s="344"/>
      <c r="G172" s="344"/>
      <c r="H172" s="344"/>
      <c r="I172" s="344"/>
      <c r="J172" s="344"/>
      <c r="K172" s="345"/>
      <c r="P172" s="74"/>
      <c r="T172" s="58"/>
    </row>
    <row r="173" spans="1:22" s="1" customFormat="1" ht="19.5" customHeight="1" thickBot="1" x14ac:dyDescent="0.3">
      <c r="A173" s="36" t="s">
        <v>30</v>
      </c>
      <c r="B173" s="40" t="s">
        <v>237</v>
      </c>
      <c r="C173" s="41"/>
      <c r="D173" s="42"/>
      <c r="E173" s="42"/>
      <c r="F173" s="42"/>
      <c r="G173" s="42"/>
      <c r="H173" s="42"/>
      <c r="I173" s="42"/>
      <c r="J173" s="42"/>
      <c r="K173" s="43"/>
      <c r="L173" s="74"/>
      <c r="P173" s="74"/>
      <c r="T173" s="58"/>
    </row>
    <row r="174" spans="1:22" s="1" customFormat="1" ht="14.25" customHeight="1" thickBot="1" x14ac:dyDescent="0.3">
      <c r="A174" s="322" t="s">
        <v>238</v>
      </c>
      <c r="B174" s="337"/>
      <c r="C174" s="337"/>
      <c r="D174" s="337"/>
      <c r="E174" s="337"/>
      <c r="F174" s="337"/>
      <c r="G174" s="337"/>
      <c r="H174" s="337"/>
      <c r="I174" s="337"/>
      <c r="J174" s="337"/>
      <c r="K174" s="436"/>
      <c r="L174" s="74"/>
      <c r="M174" s="371" t="s">
        <v>302</v>
      </c>
      <c r="N174" s="372"/>
      <c r="O174" s="373"/>
      <c r="P174" s="74"/>
      <c r="T174" s="58"/>
    </row>
    <row r="175" spans="1:22" ht="15" customHeight="1" x14ac:dyDescent="0.2">
      <c r="A175" s="346" t="s">
        <v>52</v>
      </c>
      <c r="B175" s="367" t="s">
        <v>5</v>
      </c>
      <c r="C175" s="328" t="s">
        <v>79</v>
      </c>
      <c r="D175" s="329"/>
      <c r="E175" s="329"/>
      <c r="F175" s="329"/>
      <c r="G175" s="329"/>
      <c r="H175" s="330"/>
      <c r="I175" s="48" t="s">
        <v>54</v>
      </c>
      <c r="J175" s="48" t="s">
        <v>54</v>
      </c>
      <c r="K175" s="376" t="s">
        <v>8</v>
      </c>
      <c r="M175" s="378" t="s">
        <v>55</v>
      </c>
      <c r="N175" s="379"/>
      <c r="O175" s="380"/>
      <c r="P175" s="74"/>
      <c r="Q175" s="381" t="s">
        <v>56</v>
      </c>
      <c r="R175" s="382"/>
      <c r="S175" s="383"/>
      <c r="T175" s="58"/>
      <c r="U175" s="374" t="s">
        <v>57</v>
      </c>
      <c r="V175" s="375"/>
    </row>
    <row r="176" spans="1:22" s="46" customFormat="1" ht="15" customHeight="1" x14ac:dyDescent="0.2">
      <c r="A176" s="347"/>
      <c r="B176" s="368"/>
      <c r="C176" s="331" t="s">
        <v>239</v>
      </c>
      <c r="D176" s="332"/>
      <c r="E176" s="332"/>
      <c r="F176" s="332"/>
      <c r="G176" s="332"/>
      <c r="H176" s="333"/>
      <c r="I176" s="79" t="s">
        <v>59</v>
      </c>
      <c r="J176" s="79" t="s">
        <v>60</v>
      </c>
      <c r="K176" s="377"/>
      <c r="L176" s="74"/>
      <c r="M176" s="202" t="str">
        <f>$M$12</f>
        <v>-</v>
      </c>
      <c r="N176" s="137" t="str">
        <f>M$15</f>
        <v>-</v>
      </c>
      <c r="O176" s="203" t="s">
        <v>61</v>
      </c>
      <c r="P176" s="74"/>
      <c r="Q176" s="33" t="s">
        <v>9</v>
      </c>
      <c r="R176" s="33" t="s">
        <v>10</v>
      </c>
      <c r="S176" s="33" t="s">
        <v>11</v>
      </c>
      <c r="T176" s="58"/>
      <c r="U176" s="33" t="s">
        <v>12</v>
      </c>
      <c r="V176" s="33" t="s">
        <v>13</v>
      </c>
    </row>
    <row r="177" spans="1:22" s="46" customFormat="1" x14ac:dyDescent="0.2">
      <c r="A177" s="25" t="s">
        <v>240</v>
      </c>
      <c r="B177" s="26" t="s">
        <v>241</v>
      </c>
      <c r="C177" s="334"/>
      <c r="D177" s="335"/>
      <c r="E177" s="335"/>
      <c r="F177" s="335"/>
      <c r="G177" s="335"/>
      <c r="H177" s="324"/>
      <c r="I177" s="61"/>
      <c r="J177" s="61"/>
      <c r="K177" s="47"/>
      <c r="L177" s="74" t="str">
        <f t="shared" ref="L177:L184" si="108">IF(K177&lt;&gt;0,IF(I177="","Allocate cost!  ",""),"")&amp;IF(K177&lt;&gt;0,IF(J177="","Indicate origin!",""),"")</f>
        <v/>
      </c>
      <c r="M177" s="237"/>
      <c r="N177" s="238"/>
      <c r="O177" s="204">
        <f t="shared" ref="O177:O180" si="109">SUM(M177+N177)</f>
        <v>0</v>
      </c>
      <c r="P177" s="74"/>
      <c r="Q177" s="84" t="str">
        <f t="shared" ref="Q177" si="110">IF(I177="Internal",K177,"-")</f>
        <v>-</v>
      </c>
      <c r="R177" s="84" t="str">
        <f t="shared" ref="R177" si="111">IF(I177="Related",K177,"-")</f>
        <v>-</v>
      </c>
      <c r="S177" s="84" t="str">
        <f t="shared" ref="S177" si="112">IF(I177="External",K177,"-")</f>
        <v>-</v>
      </c>
      <c r="T177" s="58"/>
      <c r="U177" s="84" t="str">
        <f t="shared" ref="U177:U184" si="113">IF($J177="Canadian",IF(OR($K177="",$K177=0),"-",$K177),"-")</f>
        <v>-</v>
      </c>
      <c r="V177" s="84" t="str">
        <f t="shared" ref="V177:V184" si="114">IF($J177="Non-Canadian",IF(OR($K177="",$K177=0),"-",$K177),"-")</f>
        <v>-</v>
      </c>
    </row>
    <row r="178" spans="1:22" s="46" customFormat="1" x14ac:dyDescent="0.2">
      <c r="A178" s="256"/>
      <c r="B178" s="322" t="s">
        <v>242</v>
      </c>
      <c r="C178" s="353"/>
      <c r="D178" s="353"/>
      <c r="E178" s="353"/>
      <c r="F178" s="353"/>
      <c r="G178" s="353"/>
      <c r="H178" s="353"/>
      <c r="I178" s="353"/>
      <c r="J178" s="353"/>
      <c r="K178" s="354"/>
      <c r="L178" s="74"/>
      <c r="M178" s="138"/>
      <c r="N178" s="139"/>
      <c r="O178" s="205"/>
      <c r="P178" s="74"/>
      <c r="Q178" s="233"/>
      <c r="R178" s="233"/>
      <c r="S178" s="233"/>
      <c r="T178" s="58"/>
      <c r="U178" s="233"/>
      <c r="V178" s="233"/>
    </row>
    <row r="179" spans="1:22" x14ac:dyDescent="0.2">
      <c r="A179" s="25" t="s">
        <v>243</v>
      </c>
      <c r="B179" s="26" t="s">
        <v>244</v>
      </c>
      <c r="C179" s="336"/>
      <c r="D179" s="337"/>
      <c r="E179" s="337"/>
      <c r="F179" s="337"/>
      <c r="G179" s="337"/>
      <c r="H179" s="324"/>
      <c r="I179" s="61"/>
      <c r="J179" s="61"/>
      <c r="K179" s="47"/>
      <c r="L179" s="74" t="str">
        <f t="shared" si="108"/>
        <v/>
      </c>
      <c r="M179" s="237"/>
      <c r="N179" s="238"/>
      <c r="O179" s="204">
        <f t="shared" si="109"/>
        <v>0</v>
      </c>
      <c r="P179" s="74"/>
      <c r="Q179" s="84" t="str">
        <f t="shared" ref="Q179:Q184" si="115">IF(I179="Internal",K179,"-")</f>
        <v>-</v>
      </c>
      <c r="R179" s="84" t="str">
        <f t="shared" ref="R179:R184" si="116">IF(I179="Related",K179,"-")</f>
        <v>-</v>
      </c>
      <c r="S179" s="84" t="str">
        <f t="shared" ref="S179:S184" si="117">IF(I179="External",K179,"-")</f>
        <v>-</v>
      </c>
      <c r="T179" s="58"/>
      <c r="U179" s="84" t="str">
        <f t="shared" si="113"/>
        <v>-</v>
      </c>
      <c r="V179" s="84" t="str">
        <f t="shared" si="114"/>
        <v>-</v>
      </c>
    </row>
    <row r="180" spans="1:22" x14ac:dyDescent="0.2">
      <c r="A180" s="25" t="s">
        <v>245</v>
      </c>
      <c r="B180" s="26" t="s">
        <v>335</v>
      </c>
      <c r="C180" s="336"/>
      <c r="D180" s="337"/>
      <c r="E180" s="337"/>
      <c r="F180" s="337"/>
      <c r="G180" s="337"/>
      <c r="H180" s="324"/>
      <c r="I180" s="61"/>
      <c r="J180" s="61"/>
      <c r="K180" s="47"/>
      <c r="L180" s="74" t="str">
        <f t="shared" si="108"/>
        <v/>
      </c>
      <c r="M180" s="237"/>
      <c r="N180" s="238"/>
      <c r="O180" s="204">
        <f t="shared" si="109"/>
        <v>0</v>
      </c>
      <c r="P180" s="74"/>
      <c r="Q180" s="84" t="str">
        <f t="shared" si="115"/>
        <v>-</v>
      </c>
      <c r="R180" s="84" t="str">
        <f t="shared" si="116"/>
        <v>-</v>
      </c>
      <c r="S180" s="84" t="str">
        <f t="shared" si="117"/>
        <v>-</v>
      </c>
      <c r="T180" s="58"/>
      <c r="U180" s="84" t="str">
        <f t="shared" si="113"/>
        <v>-</v>
      </c>
      <c r="V180" s="84" t="str">
        <f t="shared" si="114"/>
        <v>-</v>
      </c>
    </row>
    <row r="181" spans="1:22" x14ac:dyDescent="0.2">
      <c r="A181" s="25"/>
      <c r="B181" s="355" t="s">
        <v>246</v>
      </c>
      <c r="C181" s="356"/>
      <c r="D181" s="356"/>
      <c r="E181" s="356"/>
      <c r="F181" s="356"/>
      <c r="G181" s="356"/>
      <c r="H181" s="356"/>
      <c r="I181" s="356"/>
      <c r="J181" s="356"/>
      <c r="K181" s="357"/>
      <c r="M181" s="138"/>
      <c r="N181" s="139"/>
      <c r="O181" s="205"/>
      <c r="P181" s="74"/>
      <c r="Q181" s="233"/>
      <c r="R181" s="233"/>
      <c r="S181" s="233"/>
      <c r="T181" s="58"/>
      <c r="U181" s="233"/>
      <c r="V181" s="233"/>
    </row>
    <row r="182" spans="1:22" x14ac:dyDescent="0.2">
      <c r="A182" s="25" t="s">
        <v>247</v>
      </c>
      <c r="B182" s="26" t="s">
        <v>248</v>
      </c>
      <c r="C182" s="336"/>
      <c r="D182" s="337"/>
      <c r="E182" s="337"/>
      <c r="F182" s="337"/>
      <c r="G182" s="337"/>
      <c r="H182" s="324"/>
      <c r="I182" s="61"/>
      <c r="J182" s="61"/>
      <c r="K182" s="47"/>
      <c r="L182" s="74" t="str">
        <f t="shared" si="108"/>
        <v/>
      </c>
      <c r="M182" s="237"/>
      <c r="N182" s="238"/>
      <c r="O182" s="204">
        <f t="shared" ref="O182:O184" si="118">SUM(M182+N182)</f>
        <v>0</v>
      </c>
      <c r="P182" s="74"/>
      <c r="Q182" s="84" t="str">
        <f t="shared" si="115"/>
        <v>-</v>
      </c>
      <c r="R182" s="84" t="str">
        <f t="shared" si="116"/>
        <v>-</v>
      </c>
      <c r="S182" s="84" t="str">
        <f t="shared" si="117"/>
        <v>-</v>
      </c>
      <c r="T182" s="58"/>
      <c r="U182" s="84" t="str">
        <f t="shared" si="113"/>
        <v>-</v>
      </c>
      <c r="V182" s="84" t="str">
        <f t="shared" si="114"/>
        <v>-</v>
      </c>
    </row>
    <row r="183" spans="1:22" x14ac:dyDescent="0.2">
      <c r="A183" s="25" t="s">
        <v>249</v>
      </c>
      <c r="B183" s="26" t="s">
        <v>250</v>
      </c>
      <c r="C183" s="336"/>
      <c r="D183" s="337"/>
      <c r="E183" s="337"/>
      <c r="F183" s="337"/>
      <c r="G183" s="337"/>
      <c r="H183" s="324"/>
      <c r="I183" s="61"/>
      <c r="J183" s="61"/>
      <c r="K183" s="47"/>
      <c r="L183" s="74" t="str">
        <f t="shared" si="108"/>
        <v/>
      </c>
      <c r="M183" s="237"/>
      <c r="N183" s="238"/>
      <c r="O183" s="204">
        <f t="shared" si="118"/>
        <v>0</v>
      </c>
      <c r="P183" s="74"/>
      <c r="Q183" s="84" t="str">
        <f t="shared" si="115"/>
        <v>-</v>
      </c>
      <c r="R183" s="84" t="str">
        <f t="shared" si="116"/>
        <v>-</v>
      </c>
      <c r="S183" s="84" t="str">
        <f t="shared" si="117"/>
        <v>-</v>
      </c>
      <c r="T183" s="58"/>
      <c r="U183" s="84" t="str">
        <f t="shared" si="113"/>
        <v>-</v>
      </c>
      <c r="V183" s="84" t="str">
        <f t="shared" si="114"/>
        <v>-</v>
      </c>
    </row>
    <row r="184" spans="1:22" x14ac:dyDescent="0.2">
      <c r="A184" s="25" t="s">
        <v>251</v>
      </c>
      <c r="B184" s="26" t="s">
        <v>87</v>
      </c>
      <c r="C184" s="336"/>
      <c r="D184" s="337"/>
      <c r="E184" s="337"/>
      <c r="F184" s="337"/>
      <c r="G184" s="337"/>
      <c r="H184" s="324"/>
      <c r="I184" s="61"/>
      <c r="J184" s="61"/>
      <c r="K184" s="47"/>
      <c r="L184" s="74" t="str">
        <f t="shared" si="108"/>
        <v/>
      </c>
      <c r="M184" s="237"/>
      <c r="N184" s="238"/>
      <c r="O184" s="204">
        <f t="shared" si="118"/>
        <v>0</v>
      </c>
      <c r="P184" s="74"/>
      <c r="Q184" s="84" t="str">
        <f t="shared" si="115"/>
        <v>-</v>
      </c>
      <c r="R184" s="84" t="str">
        <f t="shared" si="116"/>
        <v>-</v>
      </c>
      <c r="S184" s="84" t="str">
        <f t="shared" si="117"/>
        <v>-</v>
      </c>
      <c r="T184" s="58"/>
      <c r="U184" s="84" t="str">
        <f t="shared" si="113"/>
        <v>-</v>
      </c>
      <c r="V184" s="84" t="str">
        <f t="shared" si="114"/>
        <v>-</v>
      </c>
    </row>
    <row r="185" spans="1:22" s="1" customFormat="1" ht="15" customHeight="1" thickBot="1" x14ac:dyDescent="0.3">
      <c r="A185" s="38" t="s">
        <v>30</v>
      </c>
      <c r="B185" s="39" t="s">
        <v>252</v>
      </c>
      <c r="C185" s="398"/>
      <c r="D185" s="365"/>
      <c r="E185" s="365"/>
      <c r="F185" s="365"/>
      <c r="G185" s="365"/>
      <c r="H185" s="365"/>
      <c r="I185" s="365"/>
      <c r="J185" s="366"/>
      <c r="K185" s="35">
        <f>ROUND(SUM(K177:K184),0)</f>
        <v>0</v>
      </c>
      <c r="L185" s="74"/>
      <c r="M185" s="141">
        <f>SUM(M177:M184)</f>
        <v>0</v>
      </c>
      <c r="N185" s="142">
        <f>SUM(N177:N184)</f>
        <v>0</v>
      </c>
      <c r="O185" s="206">
        <f>SUM(O177:O184)</f>
        <v>0</v>
      </c>
      <c r="P185" s="74"/>
      <c r="Q185" s="114">
        <f>ROUND(SUM(Q177:Q184),0)</f>
        <v>0</v>
      </c>
      <c r="R185" s="114">
        <f>ROUND(SUM(R177:R184),0)</f>
        <v>0</v>
      </c>
      <c r="S185" s="114">
        <f>ROUND(SUM(S177:S184),0)</f>
        <v>0</v>
      </c>
      <c r="T185" s="58"/>
      <c r="U185" s="114">
        <f>ROUND(SUM(U177:U184),0)</f>
        <v>0</v>
      </c>
      <c r="V185" s="114">
        <f>ROUND(SUM(V177:V184),0)</f>
        <v>0</v>
      </c>
    </row>
    <row r="186" spans="1:22" ht="15" customHeight="1" thickBot="1" x14ac:dyDescent="0.25">
      <c r="A186" s="3"/>
      <c r="B186" s="3"/>
      <c r="C186" s="3"/>
      <c r="D186" s="2"/>
      <c r="E186" s="2"/>
      <c r="F186" s="2"/>
      <c r="G186" s="2"/>
      <c r="H186" s="2"/>
      <c r="I186" s="2"/>
      <c r="J186" s="2"/>
      <c r="K186" s="10"/>
      <c r="M186" s="140"/>
      <c r="N186" s="140"/>
      <c r="O186" s="140"/>
      <c r="P186" s="74"/>
      <c r="T186" s="58"/>
    </row>
    <row r="187" spans="1:22" ht="23.25" customHeight="1" thickBot="1" x14ac:dyDescent="0.25">
      <c r="A187" s="343" t="s">
        <v>32</v>
      </c>
      <c r="B187" s="344"/>
      <c r="C187" s="344"/>
      <c r="D187" s="344"/>
      <c r="E187" s="344"/>
      <c r="F187" s="344"/>
      <c r="G187" s="344"/>
      <c r="H187" s="344"/>
      <c r="I187" s="344"/>
      <c r="J187" s="344"/>
      <c r="K187" s="345"/>
      <c r="M187" s="371" t="s">
        <v>302</v>
      </c>
      <c r="N187" s="372"/>
      <c r="O187" s="373"/>
      <c r="P187" s="74"/>
      <c r="T187" s="58"/>
    </row>
    <row r="188" spans="1:22" ht="15" customHeight="1" x14ac:dyDescent="0.2">
      <c r="A188" s="346" t="s">
        <v>52</v>
      </c>
      <c r="B188" s="367" t="s">
        <v>5</v>
      </c>
      <c r="C188" s="338"/>
      <c r="D188" s="339"/>
      <c r="E188" s="339"/>
      <c r="F188" s="339"/>
      <c r="G188" s="339"/>
      <c r="H188" s="340"/>
      <c r="I188" s="48" t="s">
        <v>54</v>
      </c>
      <c r="J188" s="48" t="s">
        <v>54</v>
      </c>
      <c r="K188" s="376" t="s">
        <v>8</v>
      </c>
      <c r="M188" s="378" t="s">
        <v>55</v>
      </c>
      <c r="N188" s="379"/>
      <c r="O188" s="380"/>
      <c r="P188" s="74"/>
      <c r="Q188" s="381" t="s">
        <v>56</v>
      </c>
      <c r="R188" s="382"/>
      <c r="S188" s="383"/>
      <c r="T188" s="58"/>
      <c r="U188" s="374" t="s">
        <v>57</v>
      </c>
      <c r="V188" s="375"/>
    </row>
    <row r="189" spans="1:22" s="46" customFormat="1" ht="15" customHeight="1" x14ac:dyDescent="0.2">
      <c r="A189" s="347"/>
      <c r="B189" s="368"/>
      <c r="C189" s="331"/>
      <c r="D189" s="332"/>
      <c r="E189" s="332"/>
      <c r="F189" s="332"/>
      <c r="G189" s="332"/>
      <c r="H189" s="333"/>
      <c r="I189" s="79" t="s">
        <v>59</v>
      </c>
      <c r="J189" s="79" t="s">
        <v>60</v>
      </c>
      <c r="K189" s="377"/>
      <c r="L189" s="74"/>
      <c r="M189" s="202" t="str">
        <f>$M$12</f>
        <v>-</v>
      </c>
      <c r="N189" s="137" t="str">
        <f>M$15</f>
        <v>-</v>
      </c>
      <c r="O189" s="203" t="s">
        <v>61</v>
      </c>
      <c r="P189" s="74"/>
      <c r="Q189" s="33" t="s">
        <v>9</v>
      </c>
      <c r="R189" s="33" t="s">
        <v>10</v>
      </c>
      <c r="S189" s="33" t="s">
        <v>11</v>
      </c>
      <c r="T189" s="58"/>
      <c r="U189" s="33" t="s">
        <v>12</v>
      </c>
      <c r="V189" s="33" t="s">
        <v>13</v>
      </c>
    </row>
    <row r="190" spans="1:22" ht="15" customHeight="1" x14ac:dyDescent="0.2">
      <c r="A190" s="38" t="s">
        <v>33</v>
      </c>
      <c r="B190" s="28" t="s">
        <v>253</v>
      </c>
      <c r="C190" s="322" t="s">
        <v>254</v>
      </c>
      <c r="D190" s="323"/>
      <c r="E190" s="323"/>
      <c r="F190" s="323"/>
      <c r="G190" s="323"/>
      <c r="H190" s="324"/>
      <c r="I190" s="61"/>
      <c r="J190" s="61"/>
      <c r="K190" s="81"/>
      <c r="L190" s="74" t="str">
        <f>IF(K190&gt;$K$170*0.1,"Over 10% cap!  ","")&amp;IF(K190&lt;&gt;0,IF(I190="","Allocate costs!  ",""),"")&amp;IF(K190&lt;&gt;0,IF(J190="","Indicate origin!",""),"")</f>
        <v/>
      </c>
      <c r="M190" s="237"/>
      <c r="N190" s="238"/>
      <c r="O190" s="204">
        <f t="shared" ref="O190:O191" si="119">SUM(M190+N190)</f>
        <v>0</v>
      </c>
      <c r="P190" s="74"/>
      <c r="Q190" s="84">
        <f>IF($I190="Internal",ROUND($K190,0),0)</f>
        <v>0</v>
      </c>
      <c r="R190" s="84">
        <f>IF($I190="Related",ROUND($K190,0),0)</f>
        <v>0</v>
      </c>
      <c r="S190" s="84">
        <f>IF($I190="External",ROUND($K190,0),0)</f>
        <v>0</v>
      </c>
      <c r="T190" s="58"/>
      <c r="U190" s="84">
        <f>IF($J190="Canadian",IF(OR($K190="",$K190=0),0,ROUND($K190,0)),0)</f>
        <v>0</v>
      </c>
      <c r="V190" s="84">
        <f>IF($J190="Non-Canadian",IF(OR($K190="",$K190=0),0,ROUND($K190,0)),0)</f>
        <v>0</v>
      </c>
    </row>
    <row r="191" spans="1:22" ht="15" customHeight="1" thickBot="1" x14ac:dyDescent="0.25">
      <c r="A191" s="38" t="s">
        <v>34</v>
      </c>
      <c r="B191" s="28" t="s">
        <v>255</v>
      </c>
      <c r="C191" s="322" t="s">
        <v>254</v>
      </c>
      <c r="D191" s="323"/>
      <c r="E191" s="323"/>
      <c r="F191" s="323"/>
      <c r="G191" s="323"/>
      <c r="H191" s="324"/>
      <c r="I191" s="61"/>
      <c r="J191" s="61"/>
      <c r="K191" s="81"/>
      <c r="L191" s="74" t="str">
        <f>IF(K191&gt;$K$170*0.1,"Over 10% cap!  ","")&amp;IF(K191&lt;&gt;0,IF(I191="","Allocate costs!  ",""),"")&amp;IF(K191&lt;&gt;0,IF(J191="","Indicate origin!",""),"")</f>
        <v/>
      </c>
      <c r="M191" s="239"/>
      <c r="N191" s="240"/>
      <c r="O191" s="207">
        <f t="shared" si="119"/>
        <v>0</v>
      </c>
      <c r="P191" s="74"/>
      <c r="Q191" s="84">
        <f>IF($I191="Internal",ROUND($K191,0),0)</f>
        <v>0</v>
      </c>
      <c r="R191" s="84">
        <f>IF($I191="Related",ROUND($K191,0),0)</f>
        <v>0</v>
      </c>
      <c r="S191" s="84">
        <f>IF($I191="External",ROUND($K191,0),0)</f>
        <v>0</v>
      </c>
      <c r="T191" s="58"/>
      <c r="U191" s="84">
        <f>IF($J191="Canadian",IF(OR($K191="",$K191=0),0,ROUND($K191,0)),0)</f>
        <v>0</v>
      </c>
      <c r="V191" s="84">
        <f>IF($J191="Non-Canadian",IF(OR($K191="",$K191=0),0,ROUND($K191,0)),0)</f>
        <v>0</v>
      </c>
    </row>
    <row r="192" spans="1:22" ht="15" customHeight="1" thickBot="1" x14ac:dyDescent="0.25">
      <c r="A192" s="104"/>
      <c r="B192" s="4"/>
      <c r="C192" s="4"/>
      <c r="D192" s="4"/>
      <c r="E192" s="11"/>
      <c r="F192" s="11"/>
      <c r="G192" s="11"/>
      <c r="H192" s="11"/>
      <c r="I192" s="105"/>
      <c r="J192" s="105"/>
      <c r="K192" s="157"/>
      <c r="M192" s="140"/>
      <c r="N192" s="140"/>
      <c r="O192" s="140"/>
      <c r="P192" s="74"/>
      <c r="Q192" s="107"/>
      <c r="R192" s="107"/>
      <c r="S192" s="107"/>
      <c r="T192" s="58"/>
      <c r="U192" s="107"/>
      <c r="V192" s="107"/>
    </row>
    <row r="193" spans="1:22" ht="15" customHeight="1" thickBot="1" x14ac:dyDescent="0.3">
      <c r="A193" s="80"/>
      <c r="B193" s="342" t="s">
        <v>256</v>
      </c>
      <c r="C193" s="306"/>
      <c r="D193" s="306"/>
      <c r="E193" s="306"/>
      <c r="F193" s="306"/>
      <c r="G193" s="306"/>
      <c r="H193" s="306"/>
      <c r="I193" s="306"/>
      <c r="J193" s="307"/>
      <c r="K193" s="235">
        <f>SUM(K24+K35+K45+K61+K75+K86+K99+K107+K114+K132+K151+K168+K185+K190+K191)</f>
        <v>0</v>
      </c>
      <c r="M193" s="143">
        <f>SUM(M24+M35+M45+M61+M75+M86+M99+M107+M114+M132+M151+M168+M185+M190+M191)</f>
        <v>0</v>
      </c>
      <c r="N193" s="143">
        <f>SUM(N24+N35+N45+N61+N75+N86+N99+N107+N114+N132+N151+N168+N185+N190+N191)</f>
        <v>0</v>
      </c>
      <c r="O193" s="208">
        <f>SUM(O24+O35+O45+O61+O75+O86+O99+O107+O114+O132+O151+O168+O185+O190+O191)</f>
        <v>0</v>
      </c>
      <c r="P193" s="74"/>
      <c r="Q193" s="143">
        <f>SUM(Q24+Q35+Q45+Q61+Q75+Q86+Q99+Q107+Q114+Q132+Q151+Q168+Q185+Q190+Q191)</f>
        <v>0</v>
      </c>
      <c r="R193" s="143">
        <f>SUM(R24+R35+R45+R61+R75+R86+R99+R107+R114+R132+R151+R168+R185+R190+R191)</f>
        <v>0</v>
      </c>
      <c r="S193" s="208">
        <f>SUM(S24+S35+S45+S61+S75+S86+S99+S107+S114+S132+S151+S168+S185+S190+S191)</f>
        <v>0</v>
      </c>
      <c r="U193" s="143">
        <f>SUM(U24+U35+U45+U61+U75+U86+U99+U107+U114+U132+U151+U168+U185+U190+U191)</f>
        <v>0</v>
      </c>
      <c r="V193" s="208">
        <f>SUM(V24+V35+V45+V61+V75+V86+V99+V107+V114+V132+V151+V168+V185+V190+V191)</f>
        <v>0</v>
      </c>
    </row>
    <row r="194" spans="1:22" ht="15" customHeight="1" thickBot="1" x14ac:dyDescent="0.25">
      <c r="A194" s="104"/>
      <c r="B194" s="4"/>
      <c r="C194" s="11"/>
      <c r="D194" s="11"/>
      <c r="E194" s="11"/>
      <c r="F194" s="11"/>
      <c r="G194" s="11"/>
      <c r="H194" s="11"/>
      <c r="I194" s="105"/>
      <c r="J194" s="105"/>
      <c r="K194" s="106"/>
      <c r="O194" s="58"/>
      <c r="P194" s="74"/>
      <c r="R194" s="241">
        <f>Q193+R193</f>
        <v>0</v>
      </c>
      <c r="S194" s="242">
        <f>Q193+R193+S193</f>
        <v>0</v>
      </c>
      <c r="T194" s="58"/>
      <c r="V194" s="242">
        <f>T193+U193+V193</f>
        <v>0</v>
      </c>
    </row>
    <row r="195" spans="1:22" s="3" customFormat="1" ht="15" customHeight="1" x14ac:dyDescent="0.2">
      <c r="A195" s="155" t="s">
        <v>36</v>
      </c>
      <c r="B195" s="305" t="s">
        <v>257</v>
      </c>
      <c r="C195" s="351"/>
      <c r="D195" s="351"/>
      <c r="E195" s="351"/>
      <c r="F195" s="351"/>
      <c r="G195" s="351"/>
      <c r="H195" s="351"/>
      <c r="I195" s="351"/>
      <c r="J195" s="352"/>
      <c r="K195" s="158">
        <v>0</v>
      </c>
      <c r="L195" s="156"/>
      <c r="M195" s="156"/>
      <c r="N195" s="156"/>
      <c r="O195" s="156"/>
      <c r="P195" s="156"/>
      <c r="T195" s="78"/>
    </row>
    <row r="196" spans="1:22" ht="15" customHeight="1" x14ac:dyDescent="0.2">
      <c r="A196" s="18"/>
      <c r="B196" s="3"/>
      <c r="C196" s="3"/>
      <c r="D196" s="3"/>
      <c r="E196" s="3"/>
      <c r="F196" s="3"/>
      <c r="G196" s="3"/>
      <c r="H196" s="3"/>
      <c r="I196" s="3"/>
      <c r="J196" s="3"/>
      <c r="K196" s="3"/>
      <c r="O196" s="5"/>
      <c r="P196" s="74"/>
      <c r="T196" s="58"/>
    </row>
    <row r="197" spans="1:22" ht="15" customHeight="1" x14ac:dyDescent="0.2">
      <c r="A197" s="29"/>
      <c r="B197" s="342" t="s">
        <v>258</v>
      </c>
      <c r="C197" s="358"/>
      <c r="D197" s="358"/>
      <c r="E197" s="358"/>
      <c r="F197" s="358"/>
      <c r="G197" s="358"/>
      <c r="H197" s="358"/>
      <c r="I197" s="358"/>
      <c r="J197" s="359"/>
      <c r="K197" s="35">
        <f>K193+K195</f>
        <v>0</v>
      </c>
      <c r="O197" s="5"/>
      <c r="P197" s="74"/>
      <c r="T197" s="58"/>
    </row>
    <row r="198" spans="1:22" ht="15" customHeight="1" x14ac:dyDescent="0.2">
      <c r="A198" s="348" t="s">
        <v>259</v>
      </c>
      <c r="B198" s="349"/>
      <c r="C198" s="349"/>
      <c r="D198" s="349"/>
      <c r="E198" s="349"/>
      <c r="F198" s="349"/>
      <c r="G198" s="349"/>
      <c r="H198" s="349"/>
      <c r="I198" s="349"/>
      <c r="J198" s="349"/>
      <c r="K198" s="350"/>
    </row>
    <row r="199" spans="1:22" ht="15" customHeight="1" x14ac:dyDescent="0.2">
      <c r="A199" s="18"/>
      <c r="B199" s="3"/>
      <c r="C199" s="3"/>
      <c r="D199" s="3"/>
      <c r="E199" s="3"/>
      <c r="F199" s="3"/>
      <c r="G199" s="3"/>
      <c r="H199" s="3"/>
      <c r="I199" s="3"/>
      <c r="J199" s="3"/>
      <c r="K199" s="3"/>
    </row>
    <row r="200" spans="1:22" x14ac:dyDescent="0.2">
      <c r="A200" s="18"/>
      <c r="B200" s="3"/>
      <c r="C200" s="3"/>
      <c r="D200" s="325" t="str">
        <f>M12</f>
        <v>-</v>
      </c>
      <c r="E200" s="341"/>
      <c r="F200" s="325" t="str">
        <f>N12</f>
        <v>-</v>
      </c>
      <c r="G200" s="326"/>
      <c r="H200" s="327"/>
      <c r="I200" s="319" t="s">
        <v>303</v>
      </c>
      <c r="J200" s="320"/>
      <c r="K200" s="236">
        <f>M193</f>
        <v>0</v>
      </c>
    </row>
    <row r="201" spans="1:22" ht="15" customHeight="1" x14ac:dyDescent="0.2">
      <c r="A201" s="18"/>
      <c r="B201" s="3"/>
      <c r="C201" s="3"/>
      <c r="D201" s="3"/>
      <c r="E201" s="3"/>
      <c r="F201" s="219"/>
      <c r="G201" s="219"/>
      <c r="H201" s="219"/>
      <c r="I201" s="219"/>
      <c r="J201" s="219"/>
      <c r="K201" s="219"/>
    </row>
    <row r="202" spans="1:22" ht="15" customHeight="1" x14ac:dyDescent="0.2">
      <c r="A202" s="18"/>
      <c r="B202" s="3"/>
      <c r="C202" s="3"/>
      <c r="D202" s="317" t="str">
        <f>M15</f>
        <v>-</v>
      </c>
      <c r="E202" s="317"/>
      <c r="F202" s="325" t="str">
        <f>N15</f>
        <v>-</v>
      </c>
      <c r="G202" s="326"/>
      <c r="H202" s="327"/>
      <c r="I202" s="321" t="s">
        <v>304</v>
      </c>
      <c r="J202" s="321"/>
      <c r="K202" s="236">
        <f>N193</f>
        <v>0</v>
      </c>
    </row>
    <row r="203" spans="1:22" ht="15" customHeight="1" thickBot="1" x14ac:dyDescent="0.25">
      <c r="A203" s="18"/>
      <c r="B203" s="3"/>
      <c r="C203" s="3"/>
      <c r="D203" s="3"/>
      <c r="E203" s="3"/>
      <c r="F203" s="152"/>
      <c r="G203" s="152"/>
      <c r="H203" s="152"/>
      <c r="I203" s="152"/>
      <c r="J203" s="152"/>
      <c r="K203" s="152"/>
    </row>
    <row r="204" spans="1:22" ht="15" customHeight="1" thickBot="1" x14ac:dyDescent="0.25">
      <c r="A204" s="264" t="s">
        <v>366</v>
      </c>
      <c r="B204" s="3"/>
      <c r="C204" s="3"/>
      <c r="D204" s="3"/>
      <c r="E204" s="3"/>
      <c r="F204" s="222"/>
      <c r="G204" s="222"/>
      <c r="H204" s="222"/>
      <c r="I204" s="220"/>
      <c r="J204" s="221" t="s">
        <v>38</v>
      </c>
      <c r="K204" s="144">
        <f>K197+K200+K202</f>
        <v>0</v>
      </c>
    </row>
    <row r="205" spans="1:22" ht="15" customHeight="1" x14ac:dyDescent="0.2">
      <c r="A205" s="18"/>
      <c r="B205" s="3"/>
      <c r="C205" s="3"/>
      <c r="D205" s="3"/>
      <c r="E205" s="3"/>
      <c r="F205" s="3"/>
      <c r="G205" s="3"/>
      <c r="H205" s="3"/>
      <c r="I205" s="3"/>
      <c r="J205" s="3"/>
      <c r="K205" s="3"/>
    </row>
    <row r="206" spans="1:22" ht="15" customHeight="1" x14ac:dyDescent="0.2">
      <c r="A206" s="18"/>
      <c r="B206" s="3"/>
      <c r="C206" s="3"/>
      <c r="D206" s="3"/>
      <c r="E206" s="3"/>
      <c r="F206" s="3"/>
      <c r="G206" s="3"/>
      <c r="H206" s="3"/>
      <c r="I206" s="3"/>
      <c r="J206" s="3"/>
      <c r="K206" s="3"/>
    </row>
    <row r="207" spans="1:22" ht="15" customHeight="1" x14ac:dyDescent="0.2">
      <c r="A207" s="18"/>
      <c r="B207" s="3"/>
      <c r="C207" s="3"/>
      <c r="D207" s="3"/>
      <c r="E207" s="3"/>
      <c r="F207" s="3"/>
      <c r="G207" s="3"/>
      <c r="H207" s="3"/>
      <c r="I207" s="3"/>
      <c r="J207" s="3"/>
      <c r="K207" s="3"/>
    </row>
    <row r="208" spans="1:22" ht="15" customHeight="1" x14ac:dyDescent="0.2">
      <c r="A208" s="18"/>
      <c r="B208" s="3"/>
      <c r="C208" s="3"/>
      <c r="D208" s="3"/>
      <c r="E208" s="3"/>
      <c r="F208" s="3"/>
      <c r="G208" s="3"/>
      <c r="H208" s="3"/>
      <c r="I208" s="3"/>
      <c r="J208" s="3"/>
      <c r="K208" s="3"/>
    </row>
    <row r="209" spans="1:11" ht="15" customHeight="1" x14ac:dyDescent="0.2">
      <c r="A209" s="18"/>
      <c r="B209" s="3"/>
      <c r="C209" s="3"/>
      <c r="D209" s="3"/>
      <c r="E209" s="3"/>
      <c r="F209" s="3"/>
      <c r="G209" s="3"/>
      <c r="H209" s="3"/>
      <c r="I209" s="3"/>
      <c r="J209" s="3"/>
      <c r="K209" s="3"/>
    </row>
    <row r="210" spans="1:11" ht="15" customHeight="1" x14ac:dyDescent="0.2">
      <c r="A210" s="18"/>
      <c r="B210" s="3"/>
      <c r="C210" s="3"/>
      <c r="D210" s="3"/>
      <c r="E210" s="3"/>
      <c r="F210" s="3"/>
      <c r="G210" s="3"/>
      <c r="H210" s="3"/>
      <c r="I210" s="3"/>
      <c r="J210" s="3"/>
      <c r="K210" s="3"/>
    </row>
    <row r="211" spans="1:11" ht="15" customHeight="1" x14ac:dyDescent="0.2">
      <c r="A211" s="18"/>
      <c r="B211" s="3"/>
      <c r="C211" s="3"/>
      <c r="D211" s="3"/>
      <c r="E211" s="3"/>
      <c r="F211" s="3"/>
      <c r="G211" s="3"/>
      <c r="H211" s="3"/>
      <c r="I211" s="3"/>
      <c r="J211" s="3"/>
      <c r="K211" s="3"/>
    </row>
    <row r="212" spans="1:11" ht="15" customHeight="1" x14ac:dyDescent="0.2">
      <c r="A212" s="18"/>
      <c r="B212" s="3"/>
      <c r="C212" s="3"/>
      <c r="D212" s="3"/>
      <c r="E212" s="3"/>
      <c r="F212" s="3"/>
      <c r="G212" s="3"/>
      <c r="H212" s="3"/>
      <c r="I212" s="3"/>
      <c r="J212" s="3"/>
      <c r="K212" s="3"/>
    </row>
    <row r="213" spans="1:11" ht="15" customHeight="1" x14ac:dyDescent="0.2">
      <c r="A213" s="18"/>
      <c r="B213" s="3"/>
      <c r="C213" s="3"/>
      <c r="D213" s="3"/>
      <c r="E213" s="3"/>
      <c r="F213" s="3"/>
      <c r="G213" s="3"/>
      <c r="H213" s="3"/>
      <c r="I213" s="3"/>
      <c r="J213" s="3"/>
      <c r="K213" s="3"/>
    </row>
    <row r="214" spans="1:11" ht="15" customHeight="1" x14ac:dyDescent="0.2">
      <c r="A214" s="18"/>
      <c r="B214" s="3"/>
      <c r="C214" s="3"/>
      <c r="D214" s="3"/>
      <c r="E214" s="3"/>
      <c r="F214" s="3"/>
      <c r="G214" s="3"/>
      <c r="H214" s="3"/>
      <c r="I214" s="3"/>
      <c r="J214" s="3"/>
      <c r="K214" s="3"/>
    </row>
    <row r="215" spans="1:11" ht="15" customHeight="1" x14ac:dyDescent="0.2">
      <c r="A215" s="18"/>
      <c r="B215" s="3"/>
      <c r="C215" s="3"/>
      <c r="D215" s="3"/>
      <c r="E215" s="3"/>
      <c r="F215" s="3"/>
      <c r="G215" s="3"/>
      <c r="H215" s="3"/>
      <c r="I215" s="3"/>
      <c r="J215" s="3"/>
      <c r="K215" s="3"/>
    </row>
    <row r="216" spans="1:11" ht="15" customHeight="1" x14ac:dyDescent="0.2">
      <c r="A216" s="18"/>
      <c r="B216" s="3"/>
      <c r="C216" s="3"/>
      <c r="D216" s="3"/>
      <c r="E216" s="3"/>
      <c r="F216" s="3"/>
      <c r="G216" s="3"/>
      <c r="H216" s="3"/>
      <c r="I216" s="3"/>
      <c r="J216" s="3"/>
      <c r="K216" s="3"/>
    </row>
    <row r="217" spans="1:11" ht="15" customHeight="1" x14ac:dyDescent="0.2">
      <c r="A217" s="18"/>
      <c r="B217" s="3"/>
      <c r="C217" s="3"/>
      <c r="D217" s="3"/>
      <c r="E217" s="3"/>
      <c r="F217" s="3"/>
      <c r="G217" s="3"/>
      <c r="H217" s="3"/>
      <c r="I217" s="3"/>
      <c r="J217" s="3"/>
      <c r="K217" s="3"/>
    </row>
    <row r="218" spans="1:11" ht="15" customHeight="1" x14ac:dyDescent="0.2">
      <c r="A218" s="18"/>
      <c r="B218" s="3"/>
      <c r="C218" s="3"/>
      <c r="D218" s="3"/>
      <c r="E218" s="3"/>
      <c r="F218" s="3"/>
      <c r="G218" s="3"/>
      <c r="H218" s="3"/>
      <c r="I218" s="3"/>
      <c r="J218" s="3"/>
      <c r="K218" s="3"/>
    </row>
    <row r="219" spans="1:11" ht="15" customHeight="1" x14ac:dyDescent="0.2">
      <c r="A219" s="18"/>
      <c r="B219" s="3"/>
      <c r="C219" s="3"/>
      <c r="D219" s="3"/>
      <c r="E219" s="3"/>
      <c r="F219" s="3"/>
      <c r="G219" s="3"/>
      <c r="H219" s="3"/>
      <c r="I219" s="3"/>
      <c r="J219" s="3"/>
      <c r="K219" s="3"/>
    </row>
    <row r="220" spans="1:11" ht="15" customHeight="1" x14ac:dyDescent="0.2">
      <c r="A220" s="18"/>
      <c r="B220" s="3"/>
      <c r="C220" s="3"/>
      <c r="D220" s="3"/>
      <c r="E220" s="3"/>
      <c r="F220" s="3"/>
      <c r="G220" s="3"/>
      <c r="H220" s="3"/>
      <c r="I220" s="3"/>
      <c r="J220" s="3"/>
      <c r="K220" s="3"/>
    </row>
    <row r="221" spans="1:11" ht="15" customHeight="1" x14ac:dyDescent="0.2">
      <c r="A221" s="18"/>
      <c r="B221" s="3"/>
      <c r="C221" s="3"/>
      <c r="D221" s="3"/>
      <c r="E221" s="3"/>
      <c r="F221" s="3"/>
      <c r="G221" s="3"/>
      <c r="H221" s="3"/>
      <c r="I221" s="3"/>
      <c r="J221" s="3"/>
      <c r="K221" s="3"/>
    </row>
    <row r="222" spans="1:11" ht="15" customHeight="1" x14ac:dyDescent="0.2">
      <c r="A222" s="18"/>
      <c r="B222" s="3"/>
      <c r="C222" s="3"/>
      <c r="D222" s="3"/>
      <c r="E222" s="3"/>
      <c r="F222" s="3"/>
      <c r="G222" s="3"/>
      <c r="H222" s="3"/>
      <c r="I222" s="3"/>
      <c r="J222" s="3"/>
      <c r="K222" s="3"/>
    </row>
    <row r="239" ht="15" hidden="1" customHeight="1" x14ac:dyDescent="0.2"/>
    <row r="240" ht="15" hidden="1" customHeight="1" x14ac:dyDescent="0.2"/>
    <row r="241" spans="6:10" ht="15" hidden="1" customHeight="1" x14ac:dyDescent="0.2"/>
    <row r="242" spans="6:10" ht="15" hidden="1" customHeight="1" x14ac:dyDescent="0.2">
      <c r="F242" s="3" t="s">
        <v>260</v>
      </c>
      <c r="G242" s="3"/>
      <c r="H242" s="3"/>
      <c r="I242" s="19" t="s">
        <v>9</v>
      </c>
      <c r="J242" s="19" t="s">
        <v>12</v>
      </c>
    </row>
    <row r="243" spans="6:10" ht="15" hidden="1" customHeight="1" x14ac:dyDescent="0.2">
      <c r="F243" s="3" t="s">
        <v>261</v>
      </c>
      <c r="G243" s="3"/>
      <c r="H243" s="3"/>
      <c r="I243" s="19" t="s">
        <v>10</v>
      </c>
      <c r="J243" s="19" t="s">
        <v>13</v>
      </c>
    </row>
    <row r="244" spans="6:10" ht="15" hidden="1" customHeight="1" x14ac:dyDescent="0.2">
      <c r="F244" s="3" t="s">
        <v>100</v>
      </c>
      <c r="G244" s="3"/>
      <c r="H244" s="3"/>
      <c r="I244" s="19" t="s">
        <v>11</v>
      </c>
      <c r="J244" s="19"/>
    </row>
    <row r="245" spans="6:10" ht="15" customHeight="1" x14ac:dyDescent="0.2">
      <c r="F245" s="3" t="s">
        <v>262</v>
      </c>
      <c r="G245" s="3"/>
      <c r="H245" s="3"/>
      <c r="I245" s="19"/>
      <c r="J245" s="19"/>
    </row>
    <row r="246" spans="6:10" ht="15" customHeight="1" x14ac:dyDescent="0.2">
      <c r="F246" s="3" t="s">
        <v>263</v>
      </c>
      <c r="G246" s="3"/>
      <c r="H246" s="3"/>
      <c r="I246" s="19"/>
      <c r="J246" s="19"/>
    </row>
  </sheetData>
  <mergeCells count="211">
    <mergeCell ref="A7:K7"/>
    <mergeCell ref="M10:O10"/>
    <mergeCell ref="M13:O13"/>
    <mergeCell ref="A15:K15"/>
    <mergeCell ref="I141:I142"/>
    <mergeCell ref="Q17:V17"/>
    <mergeCell ref="M187:O187"/>
    <mergeCell ref="C107:J107"/>
    <mergeCell ref="C114:J114"/>
    <mergeCell ref="J110:J111"/>
    <mergeCell ref="C132:J132"/>
    <mergeCell ref="C75:J75"/>
    <mergeCell ref="C86:J86"/>
    <mergeCell ref="C99:J99"/>
    <mergeCell ref="I102:I103"/>
    <mergeCell ref="J102:J103"/>
    <mergeCell ref="I110:I111"/>
    <mergeCell ref="A170:G170"/>
    <mergeCell ref="A174:K174"/>
    <mergeCell ref="A154:A155"/>
    <mergeCell ref="B154:B155"/>
    <mergeCell ref="K154:K155"/>
    <mergeCell ref="K141:K142"/>
    <mergeCell ref="A40:K40"/>
    <mergeCell ref="A11:K12"/>
    <mergeCell ref="A13:K14"/>
    <mergeCell ref="A48:K48"/>
    <mergeCell ref="I64:I65"/>
    <mergeCell ref="J64:J65"/>
    <mergeCell ref="C24:J24"/>
    <mergeCell ref="C35:J35"/>
    <mergeCell ref="C45:J45"/>
    <mergeCell ref="C61:J61"/>
    <mergeCell ref="A50:A51"/>
    <mergeCell ref="A19:A20"/>
    <mergeCell ref="A27:A28"/>
    <mergeCell ref="B19:B20"/>
    <mergeCell ref="A38:A39"/>
    <mergeCell ref="A21:K21"/>
    <mergeCell ref="A52:K52"/>
    <mergeCell ref="A17:K17"/>
    <mergeCell ref="C36:G36"/>
    <mergeCell ref="C42:H42"/>
    <mergeCell ref="C43:H43"/>
    <mergeCell ref="C31:H31"/>
    <mergeCell ref="C32:H32"/>
    <mergeCell ref="M3:V5"/>
    <mergeCell ref="B102:B103"/>
    <mergeCell ref="A102:A103"/>
    <mergeCell ref="C78:C79"/>
    <mergeCell ref="M49:O49"/>
    <mergeCell ref="M50:O50"/>
    <mergeCell ref="M63:O63"/>
    <mergeCell ref="M64:O64"/>
    <mergeCell ref="M77:O77"/>
    <mergeCell ref="Q50:S50"/>
    <mergeCell ref="U19:V19"/>
    <mergeCell ref="U27:V27"/>
    <mergeCell ref="K64:K65"/>
    <mergeCell ref="Q19:S19"/>
    <mergeCell ref="B27:B28"/>
    <mergeCell ref="A29:K29"/>
    <mergeCell ref="M9:O9"/>
    <mergeCell ref="U50:V50"/>
    <mergeCell ref="M27:O27"/>
    <mergeCell ref="M38:O38"/>
    <mergeCell ref="A64:A65"/>
    <mergeCell ref="A10:K10"/>
    <mergeCell ref="M18:O18"/>
    <mergeCell ref="M19:O19"/>
    <mergeCell ref="U188:V188"/>
    <mergeCell ref="B175:B176"/>
    <mergeCell ref="C151:J151"/>
    <mergeCell ref="K89:K90"/>
    <mergeCell ref="M102:O102"/>
    <mergeCell ref="M109:O109"/>
    <mergeCell ref="J117:J118"/>
    <mergeCell ref="U110:V110"/>
    <mergeCell ref="K117:K118"/>
    <mergeCell ref="C89:C90"/>
    <mergeCell ref="Q89:S89"/>
    <mergeCell ref="C117:C118"/>
    <mergeCell ref="U117:V117"/>
    <mergeCell ref="Q102:S102"/>
    <mergeCell ref="E102:F102"/>
    <mergeCell ref="Q110:S110"/>
    <mergeCell ref="Q117:S117"/>
    <mergeCell ref="E141:F141"/>
    <mergeCell ref="M188:O188"/>
    <mergeCell ref="M117:O117"/>
    <mergeCell ref="M140:O140"/>
    <mergeCell ref="M141:O141"/>
    <mergeCell ref="M153:O153"/>
    <mergeCell ref="M154:O154"/>
    <mergeCell ref="Q188:S188"/>
    <mergeCell ref="C168:J168"/>
    <mergeCell ref="C185:J185"/>
    <mergeCell ref="K188:K189"/>
    <mergeCell ref="J154:J155"/>
    <mergeCell ref="J141:J142"/>
    <mergeCell ref="B89:B90"/>
    <mergeCell ref="K78:K79"/>
    <mergeCell ref="K102:K103"/>
    <mergeCell ref="B117:B118"/>
    <mergeCell ref="I117:I118"/>
    <mergeCell ref="Q78:S78"/>
    <mergeCell ref="M174:O174"/>
    <mergeCell ref="M175:O175"/>
    <mergeCell ref="B78:B79"/>
    <mergeCell ref="C102:C103"/>
    <mergeCell ref="B110:B111"/>
    <mergeCell ref="C110:C111"/>
    <mergeCell ref="I78:I79"/>
    <mergeCell ref="J78:J79"/>
    <mergeCell ref="I89:I90"/>
    <mergeCell ref="J89:J90"/>
    <mergeCell ref="E89:F89"/>
    <mergeCell ref="E78:F78"/>
    <mergeCell ref="U141:V141"/>
    <mergeCell ref="B141:B142"/>
    <mergeCell ref="A172:K172"/>
    <mergeCell ref="A175:A176"/>
    <mergeCell ref="K175:K176"/>
    <mergeCell ref="U175:V175"/>
    <mergeCell ref="Q154:S154"/>
    <mergeCell ref="Q175:S175"/>
    <mergeCell ref="U154:V154"/>
    <mergeCell ref="Q141:S141"/>
    <mergeCell ref="M110:O110"/>
    <mergeCell ref="C38:H38"/>
    <mergeCell ref="C39:H39"/>
    <mergeCell ref="C41:H41"/>
    <mergeCell ref="Q27:S27"/>
    <mergeCell ref="Q64:S64"/>
    <mergeCell ref="K19:K20"/>
    <mergeCell ref="K27:K28"/>
    <mergeCell ref="Q38:S38"/>
    <mergeCell ref="K38:K39"/>
    <mergeCell ref="E64:F64"/>
    <mergeCell ref="C64:C65"/>
    <mergeCell ref="C50:C51"/>
    <mergeCell ref="M37:O37"/>
    <mergeCell ref="C19:H19"/>
    <mergeCell ref="C20:H20"/>
    <mergeCell ref="C27:H27"/>
    <mergeCell ref="C28:H28"/>
    <mergeCell ref="C22:H22"/>
    <mergeCell ref="C23:H23"/>
    <mergeCell ref="C30:H30"/>
    <mergeCell ref="M26:O26"/>
    <mergeCell ref="C33:H33"/>
    <mergeCell ref="C34:H34"/>
    <mergeCell ref="B188:B189"/>
    <mergeCell ref="I154:I155"/>
    <mergeCell ref="C189:H189"/>
    <mergeCell ref="C190:H190"/>
    <mergeCell ref="M116:O116"/>
    <mergeCell ref="U64:V64"/>
    <mergeCell ref="U38:V38"/>
    <mergeCell ref="I50:I51"/>
    <mergeCell ref="J50:J51"/>
    <mergeCell ref="B64:B65"/>
    <mergeCell ref="B50:B51"/>
    <mergeCell ref="B38:B39"/>
    <mergeCell ref="E50:F50"/>
    <mergeCell ref="K50:K51"/>
    <mergeCell ref="C44:H44"/>
    <mergeCell ref="K110:K111"/>
    <mergeCell ref="U78:V78"/>
    <mergeCell ref="U89:V89"/>
    <mergeCell ref="E110:F110"/>
    <mergeCell ref="U102:V102"/>
    <mergeCell ref="M78:O78"/>
    <mergeCell ref="M88:O88"/>
    <mergeCell ref="M89:O89"/>
    <mergeCell ref="M101:O101"/>
    <mergeCell ref="E117:F117"/>
    <mergeCell ref="E154:F154"/>
    <mergeCell ref="A117:A118"/>
    <mergeCell ref="A89:A90"/>
    <mergeCell ref="A78:A79"/>
    <mergeCell ref="A110:A111"/>
    <mergeCell ref="B140:K140"/>
    <mergeCell ref="A125:K125"/>
    <mergeCell ref="A126:K126"/>
    <mergeCell ref="A127:K127"/>
    <mergeCell ref="A141:A142"/>
    <mergeCell ref="I200:J200"/>
    <mergeCell ref="I202:J202"/>
    <mergeCell ref="C191:H191"/>
    <mergeCell ref="F200:H200"/>
    <mergeCell ref="F202:H202"/>
    <mergeCell ref="C175:H175"/>
    <mergeCell ref="C176:H176"/>
    <mergeCell ref="C177:H177"/>
    <mergeCell ref="C179:H179"/>
    <mergeCell ref="C180:H180"/>
    <mergeCell ref="C182:H182"/>
    <mergeCell ref="C183:H183"/>
    <mergeCell ref="C184:H184"/>
    <mergeCell ref="C188:H188"/>
    <mergeCell ref="D200:E200"/>
    <mergeCell ref="D202:E202"/>
    <mergeCell ref="B193:J193"/>
    <mergeCell ref="A187:K187"/>
    <mergeCell ref="A188:A189"/>
    <mergeCell ref="A198:K198"/>
    <mergeCell ref="B195:J195"/>
    <mergeCell ref="B178:K178"/>
    <mergeCell ref="B181:K181"/>
    <mergeCell ref="B197:J197"/>
  </mergeCells>
  <phoneticPr fontId="0" type="noConversion"/>
  <conditionalFormatting sqref="K22:K23">
    <cfRule type="expression" dxfId="9" priority="18">
      <formula>$K$22&gt;$K$170*0.1</formula>
    </cfRule>
  </conditionalFormatting>
  <conditionalFormatting sqref="K136">
    <cfRule type="cellIs" dxfId="8" priority="1" operator="equal">
      <formula>""</formula>
    </cfRule>
    <cfRule type="cellIs" dxfId="7" priority="2" operator="lessThan">
      <formula>10%</formula>
    </cfRule>
    <cfRule type="cellIs" dxfId="6" priority="3" operator="greaterThan">
      <formula>25%</formula>
    </cfRule>
    <cfRule type="cellIs" dxfId="5" priority="4" operator="greaterThanOrEqual">
      <formula>0.1</formula>
    </cfRule>
    <cfRule type="cellIs" dxfId="4" priority="5" operator="lessThanOrEqual">
      <formula>0.25</formula>
    </cfRule>
  </conditionalFormatting>
  <conditionalFormatting sqref="K190">
    <cfRule type="expression" dxfId="3" priority="11">
      <formula>$K$190&gt;$K$170*0.1</formula>
    </cfRule>
  </conditionalFormatting>
  <conditionalFormatting sqref="K191">
    <cfRule type="expression" dxfId="2" priority="7">
      <formula>$K$191&gt;$K$170*0.1</formula>
    </cfRule>
  </conditionalFormatting>
  <conditionalFormatting sqref="K193">
    <cfRule type="expression" dxfId="1" priority="8">
      <formula>$K$190/$K$170&gt;0.1</formula>
    </cfRule>
    <cfRule type="expression" dxfId="0" priority="9">
      <formula>$K$191/$K$170&gt;0.1</formula>
    </cfRule>
  </conditionalFormatting>
  <dataValidations xWindow="1245" yWindow="355" count="4">
    <dataValidation type="list" allowBlank="1" showInputMessage="1" showErrorMessage="1" errorTitle="Hours, Days, Weeks" error="Please choose from the dropdown list" sqref="F156:F167 F128:F131 F119:F124 F143:F150 F53:F60 F66:F74 F104:F106 F112:F113 F80:F85 F91:F98" xr:uid="{00000000-0002-0000-0100-000000000000}">
      <formula1>$F$241:$F$246</formula1>
    </dataValidation>
    <dataValidation type="list" allowBlank="1" showInputMessage="1" showErrorMessage="1" errorTitle="Canadian / Non-Canadian" error="Please choose from the dropdown list" promptTitle="Cost Origin" prompt="Please specify cost origin: Canadian or Non-Canadian" sqref="J194 J128:J131 J119:J124 J190:J192 J182:J184 J179:J180 J30:J34 J156:J167 J143:J150 J22:J23 J112:J113 J104:J106 J91:J98 J80:J85 J66:J74 J41:J44 J53:J60 J177" xr:uid="{00000000-0002-0000-0100-000001000000}">
      <formula1>$J$242:$J$243</formula1>
    </dataValidation>
    <dataValidation type="list" allowBlank="1" showInputMessage="1" showErrorMessage="1" errorTitle="Internal, Related, External" error="Please choose from the dropdown list" promptTitle="Cost Allocation" prompt="Please allocate cost to Internal, Related or External" sqref="I194 I128:I131 I119:I124 I190:I192 I182:I184 I179:I180 I30:I34 I156:I167 I143:I150 I22:I23 I112:I113 I104:I106 I91:I98 I80:I85 I66:I74 I41:I44 I53:I60 I177" xr:uid="{00000000-0002-0000-0100-000002000000}">
      <formula1>$I$242:$I$244</formula1>
    </dataValidation>
    <dataValidation errorStyle="warning" allowBlank="1" showInputMessage="1" showErrorMessage="1" error="Marketing expenses must total a minimum of 10% and a maximum of 25% of B+C calculated before these expenses." prompt="Marketing expenses must total a minimum of 10% and a maximum of 25% of B+C calculated before these expenses." sqref="K136" xr:uid="{C2C40823-4195-44AA-9C42-B3A13C24C3D6}"/>
  </dataValidations>
  <printOptions horizontalCentered="1"/>
  <pageMargins left="0.55118110236220474" right="0.55118110236220474" top="1.1023622047244095" bottom="0.74803149606299213" header="0.51181102362204722" footer="0.51181102362204722"/>
  <pageSetup scale="60" firstPageNumber="3" fitToHeight="6" orientation="landscape" r:id="rId1"/>
  <rowBreaks count="3" manualBreakCount="3">
    <brk id="62" max="16383" man="1"/>
    <brk id="107" max="16383" man="1"/>
    <brk id="151" max="16383" man="1"/>
  </rowBreaks>
  <ignoredErrors>
    <ignoredError sqref="A53" numberStoredAsText="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62"/>
  <sheetViews>
    <sheetView showGridLines="0" zoomScaleNormal="100" zoomScalePageLayoutView="60" workbookViewId="0">
      <pane xSplit="3" ySplit="6" topLeftCell="H7" activePane="bottomRight" state="frozen"/>
      <selection pane="topRight" activeCell="D1" sqref="D1"/>
      <selection pane="bottomLeft" activeCell="A2" sqref="A2"/>
      <selection pane="bottomRight" activeCell="A63" sqref="A63"/>
    </sheetView>
  </sheetViews>
  <sheetFormatPr baseColWidth="10" defaultColWidth="11.5546875" defaultRowHeight="15" x14ac:dyDescent="0.2"/>
  <cols>
    <col min="1" max="1" width="11.6640625" customWidth="1"/>
    <col min="2" max="2" width="44.5546875" customWidth="1"/>
    <col min="3" max="3" width="11" customWidth="1"/>
    <col min="257" max="257" width="11.6640625" customWidth="1"/>
    <col min="258" max="258" width="44.5546875" customWidth="1"/>
    <col min="259" max="259" width="9.44140625" customWidth="1"/>
    <col min="513" max="513" width="11.6640625" customWidth="1"/>
    <col min="514" max="514" width="44.5546875" customWidth="1"/>
    <col min="515" max="515" width="9.44140625" customWidth="1"/>
    <col min="769" max="769" width="11.6640625" customWidth="1"/>
    <col min="770" max="770" width="44.5546875" customWidth="1"/>
    <col min="771" max="771" width="9.44140625" customWidth="1"/>
    <col min="1025" max="1025" width="11.6640625" customWidth="1"/>
    <col min="1026" max="1026" width="44.5546875" customWidth="1"/>
    <col min="1027" max="1027" width="9.44140625" customWidth="1"/>
    <col min="1281" max="1281" width="11.6640625" customWidth="1"/>
    <col min="1282" max="1282" width="44.5546875" customWidth="1"/>
    <col min="1283" max="1283" width="9.44140625" customWidth="1"/>
    <col min="1537" max="1537" width="11.6640625" customWidth="1"/>
    <col min="1538" max="1538" width="44.5546875" customWidth="1"/>
    <col min="1539" max="1539" width="9.44140625" customWidth="1"/>
    <col min="1793" max="1793" width="11.6640625" customWidth="1"/>
    <col min="1794" max="1794" width="44.5546875" customWidth="1"/>
    <col min="1795" max="1795" width="9.44140625" customWidth="1"/>
    <col min="2049" max="2049" width="11.6640625" customWidth="1"/>
    <col min="2050" max="2050" width="44.5546875" customWidth="1"/>
    <col min="2051" max="2051" width="9.44140625" customWidth="1"/>
    <col min="2305" max="2305" width="11.6640625" customWidth="1"/>
    <col min="2306" max="2306" width="44.5546875" customWidth="1"/>
    <col min="2307" max="2307" width="9.44140625" customWidth="1"/>
    <col min="2561" max="2561" width="11.6640625" customWidth="1"/>
    <col min="2562" max="2562" width="44.5546875" customWidth="1"/>
    <col min="2563" max="2563" width="9.44140625" customWidth="1"/>
    <col min="2817" max="2817" width="11.6640625" customWidth="1"/>
    <col min="2818" max="2818" width="44.5546875" customWidth="1"/>
    <col min="2819" max="2819" width="9.44140625" customWidth="1"/>
    <col min="3073" max="3073" width="11.6640625" customWidth="1"/>
    <col min="3074" max="3074" width="44.5546875" customWidth="1"/>
    <col min="3075" max="3075" width="9.44140625" customWidth="1"/>
    <col min="3329" max="3329" width="11.6640625" customWidth="1"/>
    <col min="3330" max="3330" width="44.5546875" customWidth="1"/>
    <col min="3331" max="3331" width="9.44140625" customWidth="1"/>
    <col min="3585" max="3585" width="11.6640625" customWidth="1"/>
    <col min="3586" max="3586" width="44.5546875" customWidth="1"/>
    <col min="3587" max="3587" width="9.44140625" customWidth="1"/>
    <col min="3841" max="3841" width="11.6640625" customWidth="1"/>
    <col min="3842" max="3842" width="44.5546875" customWidth="1"/>
    <col min="3843" max="3843" width="9.44140625" customWidth="1"/>
    <col min="4097" max="4097" width="11.6640625" customWidth="1"/>
    <col min="4098" max="4098" width="44.5546875" customWidth="1"/>
    <col min="4099" max="4099" width="9.44140625" customWidth="1"/>
    <col min="4353" max="4353" width="11.6640625" customWidth="1"/>
    <col min="4354" max="4354" width="44.5546875" customWidth="1"/>
    <col min="4355" max="4355" width="9.44140625" customWidth="1"/>
    <col min="4609" max="4609" width="11.6640625" customWidth="1"/>
    <col min="4610" max="4610" width="44.5546875" customWidth="1"/>
    <col min="4611" max="4611" width="9.44140625" customWidth="1"/>
    <col min="4865" max="4865" width="11.6640625" customWidth="1"/>
    <col min="4866" max="4866" width="44.5546875" customWidth="1"/>
    <col min="4867" max="4867" width="9.44140625" customWidth="1"/>
    <col min="5121" max="5121" width="11.6640625" customWidth="1"/>
    <col min="5122" max="5122" width="44.5546875" customWidth="1"/>
    <col min="5123" max="5123" width="9.44140625" customWidth="1"/>
    <col min="5377" max="5377" width="11.6640625" customWidth="1"/>
    <col min="5378" max="5378" width="44.5546875" customWidth="1"/>
    <col min="5379" max="5379" width="9.44140625" customWidth="1"/>
    <col min="5633" max="5633" width="11.6640625" customWidth="1"/>
    <col min="5634" max="5634" width="44.5546875" customWidth="1"/>
    <col min="5635" max="5635" width="9.44140625" customWidth="1"/>
    <col min="5889" max="5889" width="11.6640625" customWidth="1"/>
    <col min="5890" max="5890" width="44.5546875" customWidth="1"/>
    <col min="5891" max="5891" width="9.44140625" customWidth="1"/>
    <col min="6145" max="6145" width="11.6640625" customWidth="1"/>
    <col min="6146" max="6146" width="44.5546875" customWidth="1"/>
    <col min="6147" max="6147" width="9.44140625" customWidth="1"/>
    <col min="6401" max="6401" width="11.6640625" customWidth="1"/>
    <col min="6402" max="6402" width="44.5546875" customWidth="1"/>
    <col min="6403" max="6403" width="9.44140625" customWidth="1"/>
    <col min="6657" max="6657" width="11.6640625" customWidth="1"/>
    <col min="6658" max="6658" width="44.5546875" customWidth="1"/>
    <col min="6659" max="6659" width="9.44140625" customWidth="1"/>
    <col min="6913" max="6913" width="11.6640625" customWidth="1"/>
    <col min="6914" max="6914" width="44.5546875" customWidth="1"/>
    <col min="6915" max="6915" width="9.44140625" customWidth="1"/>
    <col min="7169" max="7169" width="11.6640625" customWidth="1"/>
    <col min="7170" max="7170" width="44.5546875" customWidth="1"/>
    <col min="7171" max="7171" width="9.44140625" customWidth="1"/>
    <col min="7425" max="7425" width="11.6640625" customWidth="1"/>
    <col min="7426" max="7426" width="44.5546875" customWidth="1"/>
    <col min="7427" max="7427" width="9.44140625" customWidth="1"/>
    <col min="7681" max="7681" width="11.6640625" customWidth="1"/>
    <col min="7682" max="7682" width="44.5546875" customWidth="1"/>
    <col min="7683" max="7683" width="9.44140625" customWidth="1"/>
    <col min="7937" max="7937" width="11.6640625" customWidth="1"/>
    <col min="7938" max="7938" width="44.5546875" customWidth="1"/>
    <col min="7939" max="7939" width="9.44140625" customWidth="1"/>
    <col min="8193" max="8193" width="11.6640625" customWidth="1"/>
    <col min="8194" max="8194" width="44.5546875" customWidth="1"/>
    <col min="8195" max="8195" width="9.44140625" customWidth="1"/>
    <col min="8449" max="8449" width="11.6640625" customWidth="1"/>
    <col min="8450" max="8450" width="44.5546875" customWidth="1"/>
    <col min="8451" max="8451" width="9.44140625" customWidth="1"/>
    <col min="8705" max="8705" width="11.6640625" customWidth="1"/>
    <col min="8706" max="8706" width="44.5546875" customWidth="1"/>
    <col min="8707" max="8707" width="9.44140625" customWidth="1"/>
    <col min="8961" max="8961" width="11.6640625" customWidth="1"/>
    <col min="8962" max="8962" width="44.5546875" customWidth="1"/>
    <col min="8963" max="8963" width="9.44140625" customWidth="1"/>
    <col min="9217" max="9217" width="11.6640625" customWidth="1"/>
    <col min="9218" max="9218" width="44.5546875" customWidth="1"/>
    <col min="9219" max="9219" width="9.44140625" customWidth="1"/>
    <col min="9473" max="9473" width="11.6640625" customWidth="1"/>
    <col min="9474" max="9474" width="44.5546875" customWidth="1"/>
    <col min="9475" max="9475" width="9.44140625" customWidth="1"/>
    <col min="9729" max="9729" width="11.6640625" customWidth="1"/>
    <col min="9730" max="9730" width="44.5546875" customWidth="1"/>
    <col min="9731" max="9731" width="9.44140625" customWidth="1"/>
    <col min="9985" max="9985" width="11.6640625" customWidth="1"/>
    <col min="9986" max="9986" width="44.5546875" customWidth="1"/>
    <col min="9987" max="9987" width="9.44140625" customWidth="1"/>
    <col min="10241" max="10241" width="11.6640625" customWidth="1"/>
    <col min="10242" max="10242" width="44.5546875" customWidth="1"/>
    <col min="10243" max="10243" width="9.44140625" customWidth="1"/>
    <col min="10497" max="10497" width="11.6640625" customWidth="1"/>
    <col min="10498" max="10498" width="44.5546875" customWidth="1"/>
    <col min="10499" max="10499" width="9.44140625" customWidth="1"/>
    <col min="10753" max="10753" width="11.6640625" customWidth="1"/>
    <col min="10754" max="10754" width="44.5546875" customWidth="1"/>
    <col min="10755" max="10755" width="9.44140625" customWidth="1"/>
    <col min="11009" max="11009" width="11.6640625" customWidth="1"/>
    <col min="11010" max="11010" width="44.5546875" customWidth="1"/>
    <col min="11011" max="11011" width="9.44140625" customWidth="1"/>
    <col min="11265" max="11265" width="11.6640625" customWidth="1"/>
    <col min="11266" max="11266" width="44.5546875" customWidth="1"/>
    <col min="11267" max="11267" width="9.44140625" customWidth="1"/>
    <col min="11521" max="11521" width="11.6640625" customWidth="1"/>
    <col min="11522" max="11522" width="44.5546875" customWidth="1"/>
    <col min="11523" max="11523" width="9.44140625" customWidth="1"/>
    <col min="11777" max="11777" width="11.6640625" customWidth="1"/>
    <col min="11778" max="11778" width="44.5546875" customWidth="1"/>
    <col min="11779" max="11779" width="9.44140625" customWidth="1"/>
    <col min="12033" max="12033" width="11.6640625" customWidth="1"/>
    <col min="12034" max="12034" width="44.5546875" customWidth="1"/>
    <col min="12035" max="12035" width="9.44140625" customWidth="1"/>
    <col min="12289" max="12289" width="11.6640625" customWidth="1"/>
    <col min="12290" max="12290" width="44.5546875" customWidth="1"/>
    <col min="12291" max="12291" width="9.44140625" customWidth="1"/>
    <col min="12545" max="12545" width="11.6640625" customWidth="1"/>
    <col min="12546" max="12546" width="44.5546875" customWidth="1"/>
    <col min="12547" max="12547" width="9.44140625" customWidth="1"/>
    <col min="12801" max="12801" width="11.6640625" customWidth="1"/>
    <col min="12802" max="12802" width="44.5546875" customWidth="1"/>
    <col min="12803" max="12803" width="9.44140625" customWidth="1"/>
    <col min="13057" max="13057" width="11.6640625" customWidth="1"/>
    <col min="13058" max="13058" width="44.5546875" customWidth="1"/>
    <col min="13059" max="13059" width="9.44140625" customWidth="1"/>
    <col min="13313" max="13313" width="11.6640625" customWidth="1"/>
    <col min="13314" max="13314" width="44.5546875" customWidth="1"/>
    <col min="13315" max="13315" width="9.44140625" customWidth="1"/>
    <col min="13569" max="13569" width="11.6640625" customWidth="1"/>
    <col min="13570" max="13570" width="44.5546875" customWidth="1"/>
    <col min="13571" max="13571" width="9.44140625" customWidth="1"/>
    <col min="13825" max="13825" width="11.6640625" customWidth="1"/>
    <col min="13826" max="13826" width="44.5546875" customWidth="1"/>
    <col min="13827" max="13827" width="9.44140625" customWidth="1"/>
    <col min="14081" max="14081" width="11.6640625" customWidth="1"/>
    <col min="14082" max="14082" width="44.5546875" customWidth="1"/>
    <col min="14083" max="14083" width="9.44140625" customWidth="1"/>
    <col min="14337" max="14337" width="11.6640625" customWidth="1"/>
    <col min="14338" max="14338" width="44.5546875" customWidth="1"/>
    <col min="14339" max="14339" width="9.44140625" customWidth="1"/>
    <col min="14593" max="14593" width="11.6640625" customWidth="1"/>
    <col min="14594" max="14594" width="44.5546875" customWidth="1"/>
    <col min="14595" max="14595" width="9.44140625" customWidth="1"/>
    <col min="14849" max="14849" width="11.6640625" customWidth="1"/>
    <col min="14850" max="14850" width="44.5546875" customWidth="1"/>
    <col min="14851" max="14851" width="9.44140625" customWidth="1"/>
    <col min="15105" max="15105" width="11.6640625" customWidth="1"/>
    <col min="15106" max="15106" width="44.5546875" customWidth="1"/>
    <col min="15107" max="15107" width="9.44140625" customWidth="1"/>
    <col min="15361" max="15361" width="11.6640625" customWidth="1"/>
    <col min="15362" max="15362" width="44.5546875" customWidth="1"/>
    <col min="15363" max="15363" width="9.44140625" customWidth="1"/>
    <col min="15617" max="15617" width="11.6640625" customWidth="1"/>
    <col min="15618" max="15618" width="44.5546875" customWidth="1"/>
    <col min="15619" max="15619" width="9.44140625" customWidth="1"/>
    <col min="15873" max="15873" width="11.6640625" customWidth="1"/>
    <col min="15874" max="15874" width="44.5546875" customWidth="1"/>
    <col min="15875" max="15875" width="9.44140625" customWidth="1"/>
    <col min="16129" max="16129" width="11.6640625" customWidth="1"/>
    <col min="16130" max="16130" width="44.5546875" customWidth="1"/>
    <col min="16131" max="16131" width="9.44140625" customWidth="1"/>
  </cols>
  <sheetData>
    <row r="1" spans="1:16" x14ac:dyDescent="0.2">
      <c r="A1" s="111"/>
      <c r="B1" s="111"/>
      <c r="C1" s="111"/>
      <c r="D1" s="111"/>
      <c r="E1" s="111"/>
      <c r="F1" s="111"/>
      <c r="G1" s="111"/>
      <c r="H1" s="111"/>
      <c r="I1" s="111"/>
      <c r="J1" s="111"/>
      <c r="K1" s="111"/>
      <c r="L1" s="111"/>
      <c r="M1" s="111"/>
      <c r="N1" s="111"/>
      <c r="O1" s="111"/>
      <c r="P1" s="111"/>
    </row>
    <row r="2" spans="1:16" ht="15.75" x14ac:dyDescent="0.25">
      <c r="P2" s="130" t="s">
        <v>324</v>
      </c>
    </row>
    <row r="3" spans="1:16" ht="15.75" x14ac:dyDescent="0.25">
      <c r="P3" s="130" t="s">
        <v>364</v>
      </c>
    </row>
    <row r="4" spans="1:16" ht="15.75" x14ac:dyDescent="0.2">
      <c r="B4" s="129" t="s">
        <v>1</v>
      </c>
      <c r="C4" s="440" t="str">
        <f>Detail!C4</f>
        <v>-</v>
      </c>
      <c r="D4" s="441"/>
      <c r="E4" s="441"/>
      <c r="F4" s="441"/>
      <c r="P4" s="53" t="s">
        <v>293</v>
      </c>
    </row>
    <row r="5" spans="1:16" ht="15.75" x14ac:dyDescent="0.2">
      <c r="B5" s="129" t="s">
        <v>2</v>
      </c>
      <c r="C5" s="442" t="str">
        <f>Detail!C5</f>
        <v>-</v>
      </c>
      <c r="D5" s="443"/>
      <c r="E5" s="443"/>
      <c r="F5" s="443"/>
      <c r="P5" s="53"/>
    </row>
    <row r="7" spans="1:16" x14ac:dyDescent="0.2">
      <c r="A7" s="444" t="s">
        <v>264</v>
      </c>
      <c r="B7" s="445" t="s">
        <v>265</v>
      </c>
      <c r="C7" s="446" t="s">
        <v>266</v>
      </c>
      <c r="D7" s="87" t="s">
        <v>267</v>
      </c>
      <c r="E7" s="87" t="s">
        <v>267</v>
      </c>
      <c r="F7" s="87" t="s">
        <v>267</v>
      </c>
      <c r="G7" s="87" t="s">
        <v>267</v>
      </c>
      <c r="H7" s="87" t="s">
        <v>267</v>
      </c>
      <c r="I7" s="87" t="s">
        <v>267</v>
      </c>
      <c r="J7" s="87" t="s">
        <v>267</v>
      </c>
      <c r="K7" s="87" t="s">
        <v>267</v>
      </c>
      <c r="L7" s="87" t="s">
        <v>267</v>
      </c>
      <c r="M7" s="87" t="s">
        <v>267</v>
      </c>
      <c r="N7" s="87" t="s">
        <v>267</v>
      </c>
      <c r="O7" s="87" t="s">
        <v>267</v>
      </c>
      <c r="P7" s="438" t="s">
        <v>8</v>
      </c>
    </row>
    <row r="8" spans="1:16" x14ac:dyDescent="0.2">
      <c r="A8" s="444"/>
      <c r="B8" s="445"/>
      <c r="C8" s="447"/>
      <c r="D8" s="87" t="s">
        <v>268</v>
      </c>
      <c r="E8" s="87" t="s">
        <v>268</v>
      </c>
      <c r="F8" s="87" t="s">
        <v>268</v>
      </c>
      <c r="G8" s="87" t="s">
        <v>268</v>
      </c>
      <c r="H8" s="87" t="s">
        <v>268</v>
      </c>
      <c r="I8" s="87" t="s">
        <v>268</v>
      </c>
      <c r="J8" s="87" t="s">
        <v>268</v>
      </c>
      <c r="K8" s="87" t="s">
        <v>268</v>
      </c>
      <c r="L8" s="87" t="s">
        <v>268</v>
      </c>
      <c r="M8" s="87" t="s">
        <v>268</v>
      </c>
      <c r="N8" s="87" t="s">
        <v>268</v>
      </c>
      <c r="O8" s="87" t="s">
        <v>268</v>
      </c>
      <c r="P8" s="439"/>
    </row>
    <row r="9" spans="1:16" s="134" customFormat="1" x14ac:dyDescent="0.2">
      <c r="A9" s="131"/>
      <c r="B9" s="132" t="s">
        <v>269</v>
      </c>
      <c r="C9" s="133"/>
      <c r="D9" s="133"/>
      <c r="E9" s="133"/>
      <c r="F9" s="133"/>
      <c r="G9" s="133"/>
      <c r="H9" s="133"/>
      <c r="I9" s="133"/>
      <c r="J9" s="133"/>
      <c r="K9" s="133"/>
      <c r="L9" s="133"/>
      <c r="M9" s="133"/>
      <c r="N9" s="133"/>
      <c r="O9" s="133"/>
      <c r="P9" s="133"/>
    </row>
    <row r="10" spans="1:16" s="134" customFormat="1" x14ac:dyDescent="0.2">
      <c r="A10" s="195" t="s">
        <v>270</v>
      </c>
      <c r="B10" s="132"/>
      <c r="C10" s="133"/>
      <c r="D10" s="133"/>
      <c r="E10" s="133"/>
      <c r="F10" s="133"/>
      <c r="G10" s="133"/>
      <c r="H10" s="133"/>
      <c r="I10" s="133"/>
      <c r="J10" s="133"/>
      <c r="K10" s="133"/>
      <c r="L10" s="133"/>
      <c r="M10" s="133"/>
      <c r="N10" s="133"/>
      <c r="O10" s="133"/>
      <c r="P10" s="133"/>
    </row>
    <row r="11" spans="1:16" x14ac:dyDescent="0.2">
      <c r="A11" s="89" t="s">
        <v>14</v>
      </c>
      <c r="B11" s="90" t="s">
        <v>51</v>
      </c>
      <c r="C11" s="91">
        <f>Detail!K24</f>
        <v>0</v>
      </c>
      <c r="D11" s="91">
        <v>0</v>
      </c>
      <c r="E11" s="91">
        <v>0</v>
      </c>
      <c r="F11" s="91">
        <v>0</v>
      </c>
      <c r="G11" s="91">
        <v>0</v>
      </c>
      <c r="H11" s="91">
        <v>0</v>
      </c>
      <c r="I11" s="91">
        <v>0</v>
      </c>
      <c r="J11" s="91">
        <v>0</v>
      </c>
      <c r="K11" s="91">
        <v>0</v>
      </c>
      <c r="L11" s="91">
        <v>0</v>
      </c>
      <c r="M11" s="91">
        <v>0</v>
      </c>
      <c r="N11" s="91">
        <v>0</v>
      </c>
      <c r="O11" s="91">
        <v>0</v>
      </c>
      <c r="P11" s="91">
        <f>SUM(D11:O11)</f>
        <v>0</v>
      </c>
    </row>
    <row r="12" spans="1:16" x14ac:dyDescent="0.2">
      <c r="A12" s="89" t="s">
        <v>15</v>
      </c>
      <c r="B12" s="90" t="s">
        <v>64</v>
      </c>
      <c r="C12" s="91">
        <f>Detail!K35</f>
        <v>0</v>
      </c>
      <c r="D12" s="91">
        <v>0</v>
      </c>
      <c r="E12" s="91">
        <v>0</v>
      </c>
      <c r="F12" s="91">
        <v>0</v>
      </c>
      <c r="G12" s="91">
        <v>0</v>
      </c>
      <c r="H12" s="91">
        <v>0</v>
      </c>
      <c r="I12" s="91">
        <v>0</v>
      </c>
      <c r="J12" s="91">
        <v>0</v>
      </c>
      <c r="K12" s="91">
        <v>0</v>
      </c>
      <c r="L12" s="91">
        <v>0</v>
      </c>
      <c r="M12" s="91">
        <v>0</v>
      </c>
      <c r="N12" s="91">
        <v>0</v>
      </c>
      <c r="O12" s="91">
        <v>0</v>
      </c>
      <c r="P12" s="91">
        <f>SUM(D12:O12)</f>
        <v>0</v>
      </c>
    </row>
    <row r="13" spans="1:16" x14ac:dyDescent="0.2">
      <c r="A13" s="92" t="s">
        <v>16</v>
      </c>
      <c r="B13" s="90" t="s">
        <v>78</v>
      </c>
      <c r="C13" s="91">
        <f>Detail!K45</f>
        <v>0</v>
      </c>
      <c r="D13" s="91">
        <v>0</v>
      </c>
      <c r="E13" s="91">
        <v>0</v>
      </c>
      <c r="F13" s="91">
        <v>0</v>
      </c>
      <c r="G13" s="91">
        <v>0</v>
      </c>
      <c r="H13" s="91">
        <v>0</v>
      </c>
      <c r="I13" s="91">
        <v>0</v>
      </c>
      <c r="J13" s="91">
        <v>0</v>
      </c>
      <c r="K13" s="91">
        <v>0</v>
      </c>
      <c r="L13" s="91">
        <v>0</v>
      </c>
      <c r="M13" s="91">
        <v>0</v>
      </c>
      <c r="N13" s="91">
        <v>0</v>
      </c>
      <c r="O13" s="91">
        <v>0</v>
      </c>
      <c r="P13" s="91">
        <f>SUM(D13:O13)</f>
        <v>0</v>
      </c>
    </row>
    <row r="14" spans="1:16" x14ac:dyDescent="0.2">
      <c r="A14" s="93"/>
      <c r="B14" s="94" t="s">
        <v>271</v>
      </c>
      <c r="C14" s="91">
        <f>SUM(C11:C13)</f>
        <v>0</v>
      </c>
      <c r="D14" s="91">
        <f t="shared" ref="D14:P14" si="0">SUM(D11:D13)</f>
        <v>0</v>
      </c>
      <c r="E14" s="91">
        <f t="shared" si="0"/>
        <v>0</v>
      </c>
      <c r="F14" s="91">
        <f t="shared" si="0"/>
        <v>0</v>
      </c>
      <c r="G14" s="91">
        <f t="shared" si="0"/>
        <v>0</v>
      </c>
      <c r="H14" s="91">
        <f t="shared" si="0"/>
        <v>0</v>
      </c>
      <c r="I14" s="91">
        <f t="shared" si="0"/>
        <v>0</v>
      </c>
      <c r="J14" s="91">
        <f t="shared" si="0"/>
        <v>0</v>
      </c>
      <c r="K14" s="91">
        <f t="shared" si="0"/>
        <v>0</v>
      </c>
      <c r="L14" s="91">
        <f t="shared" si="0"/>
        <v>0</v>
      </c>
      <c r="M14" s="91">
        <f t="shared" si="0"/>
        <v>0</v>
      </c>
      <c r="N14" s="91">
        <f t="shared" si="0"/>
        <v>0</v>
      </c>
      <c r="O14" s="91">
        <f t="shared" si="0"/>
        <v>0</v>
      </c>
      <c r="P14" s="91">
        <f t="shared" si="0"/>
        <v>0</v>
      </c>
    </row>
    <row r="15" spans="1:16" x14ac:dyDescent="0.2">
      <c r="A15" s="93"/>
      <c r="B15" s="94"/>
      <c r="C15" s="91"/>
      <c r="D15" s="91"/>
      <c r="E15" s="91"/>
      <c r="F15" s="91"/>
      <c r="G15" s="91"/>
      <c r="H15" s="91"/>
      <c r="I15" s="91"/>
      <c r="J15" s="91"/>
      <c r="K15" s="91"/>
      <c r="L15" s="91"/>
      <c r="M15" s="91"/>
      <c r="N15" s="91"/>
      <c r="O15" s="91"/>
      <c r="P15" s="91"/>
    </row>
    <row r="16" spans="1:16" x14ac:dyDescent="0.2">
      <c r="A16" s="196" t="s">
        <v>272</v>
      </c>
      <c r="B16" s="90"/>
      <c r="C16" s="95"/>
      <c r="D16" s="95"/>
      <c r="E16" s="95"/>
      <c r="F16" s="95"/>
      <c r="G16" s="95"/>
      <c r="H16" s="95"/>
      <c r="I16" s="95"/>
      <c r="J16" s="95"/>
      <c r="K16" s="95"/>
      <c r="L16" s="95"/>
      <c r="M16" s="95"/>
      <c r="N16" s="95"/>
      <c r="O16" s="95"/>
      <c r="P16" s="95"/>
    </row>
    <row r="17" spans="1:16" x14ac:dyDescent="0.2">
      <c r="A17" s="92" t="s">
        <v>18</v>
      </c>
      <c r="B17" s="90" t="s">
        <v>89</v>
      </c>
      <c r="C17" s="96">
        <f>Detail!K61</f>
        <v>0</v>
      </c>
      <c r="D17" s="96">
        <v>0</v>
      </c>
      <c r="E17" s="96">
        <v>0</v>
      </c>
      <c r="F17" s="96">
        <v>0</v>
      </c>
      <c r="G17" s="96">
        <v>0</v>
      </c>
      <c r="H17" s="96">
        <v>0</v>
      </c>
      <c r="I17" s="96">
        <v>0</v>
      </c>
      <c r="J17" s="96">
        <v>0</v>
      </c>
      <c r="K17" s="96">
        <v>0</v>
      </c>
      <c r="L17" s="96">
        <v>0</v>
      </c>
      <c r="M17" s="96">
        <v>0</v>
      </c>
      <c r="N17" s="96">
        <v>0</v>
      </c>
      <c r="O17" s="96">
        <v>0</v>
      </c>
      <c r="P17" s="96">
        <f t="shared" ref="P17:P23" si="1">SUM(D17:O17)</f>
        <v>0</v>
      </c>
    </row>
    <row r="18" spans="1:16" x14ac:dyDescent="0.2">
      <c r="A18" s="92" t="s">
        <v>19</v>
      </c>
      <c r="B18" s="90" t="s">
        <v>115</v>
      </c>
      <c r="C18" s="96">
        <f>Detail!K75</f>
        <v>0</v>
      </c>
      <c r="D18" s="96">
        <v>0</v>
      </c>
      <c r="E18" s="96">
        <v>0</v>
      </c>
      <c r="F18" s="96">
        <v>0</v>
      </c>
      <c r="G18" s="96">
        <v>0</v>
      </c>
      <c r="H18" s="96">
        <v>0</v>
      </c>
      <c r="I18" s="96">
        <v>0</v>
      </c>
      <c r="J18" s="96">
        <v>0</v>
      </c>
      <c r="K18" s="96">
        <v>0</v>
      </c>
      <c r="L18" s="96">
        <v>0</v>
      </c>
      <c r="M18" s="96">
        <v>0</v>
      </c>
      <c r="N18" s="96">
        <v>0</v>
      </c>
      <c r="O18" s="96">
        <v>0</v>
      </c>
      <c r="P18" s="96">
        <f t="shared" si="1"/>
        <v>0</v>
      </c>
    </row>
    <row r="19" spans="1:16" x14ac:dyDescent="0.2">
      <c r="A19" s="92" t="s">
        <v>20</v>
      </c>
      <c r="B19" s="90" t="s">
        <v>133</v>
      </c>
      <c r="C19" s="96">
        <f>Detail!K86</f>
        <v>0</v>
      </c>
      <c r="D19" s="96">
        <v>0</v>
      </c>
      <c r="E19" s="96">
        <v>0</v>
      </c>
      <c r="F19" s="96">
        <v>0</v>
      </c>
      <c r="G19" s="96">
        <v>0</v>
      </c>
      <c r="H19" s="96">
        <v>0</v>
      </c>
      <c r="I19" s="96">
        <v>0</v>
      </c>
      <c r="J19" s="96">
        <v>0</v>
      </c>
      <c r="K19" s="96">
        <v>0</v>
      </c>
      <c r="L19" s="96">
        <v>0</v>
      </c>
      <c r="M19" s="96">
        <v>0</v>
      </c>
      <c r="N19" s="96">
        <v>0</v>
      </c>
      <c r="O19" s="96">
        <v>0</v>
      </c>
      <c r="P19" s="96">
        <f t="shared" si="1"/>
        <v>0</v>
      </c>
    </row>
    <row r="20" spans="1:16" x14ac:dyDescent="0.2">
      <c r="A20" s="92" t="s">
        <v>21</v>
      </c>
      <c r="B20" s="90" t="s">
        <v>273</v>
      </c>
      <c r="C20" s="96">
        <f>Detail!K99</f>
        <v>0</v>
      </c>
      <c r="D20" s="96">
        <v>0</v>
      </c>
      <c r="E20" s="96">
        <v>0</v>
      </c>
      <c r="F20" s="96">
        <v>0</v>
      </c>
      <c r="G20" s="96">
        <v>0</v>
      </c>
      <c r="H20" s="96">
        <v>0</v>
      </c>
      <c r="I20" s="96">
        <v>0</v>
      </c>
      <c r="J20" s="96">
        <v>0</v>
      </c>
      <c r="K20" s="96">
        <v>0</v>
      </c>
      <c r="L20" s="96">
        <v>0</v>
      </c>
      <c r="M20" s="96">
        <v>0</v>
      </c>
      <c r="N20" s="96">
        <v>0</v>
      </c>
      <c r="O20" s="96">
        <v>0</v>
      </c>
      <c r="P20" s="96">
        <f t="shared" si="1"/>
        <v>0</v>
      </c>
    </row>
    <row r="21" spans="1:16" x14ac:dyDescent="0.2">
      <c r="A21" s="92" t="s">
        <v>22</v>
      </c>
      <c r="B21" s="90" t="s">
        <v>163</v>
      </c>
      <c r="C21" s="96">
        <f>Detail!K107</f>
        <v>0</v>
      </c>
      <c r="D21" s="96">
        <v>0</v>
      </c>
      <c r="E21" s="96">
        <v>0</v>
      </c>
      <c r="F21" s="96">
        <v>0</v>
      </c>
      <c r="G21" s="96">
        <v>0</v>
      </c>
      <c r="H21" s="96">
        <v>0</v>
      </c>
      <c r="I21" s="96">
        <v>0</v>
      </c>
      <c r="J21" s="96">
        <v>0</v>
      </c>
      <c r="K21" s="96">
        <v>0</v>
      </c>
      <c r="L21" s="96">
        <v>0</v>
      </c>
      <c r="M21" s="96">
        <v>0</v>
      </c>
      <c r="N21" s="96">
        <v>0</v>
      </c>
      <c r="O21" s="96">
        <v>0</v>
      </c>
      <c r="P21" s="96">
        <f t="shared" si="1"/>
        <v>0</v>
      </c>
    </row>
    <row r="22" spans="1:16" x14ac:dyDescent="0.2">
      <c r="A22" s="92" t="s">
        <v>23</v>
      </c>
      <c r="B22" s="90" t="s">
        <v>170</v>
      </c>
      <c r="C22" s="96">
        <f>Detail!K114</f>
        <v>0</v>
      </c>
      <c r="D22" s="96">
        <v>0</v>
      </c>
      <c r="E22" s="96">
        <v>0</v>
      </c>
      <c r="F22" s="96">
        <v>0</v>
      </c>
      <c r="G22" s="96">
        <v>0</v>
      </c>
      <c r="H22" s="96">
        <v>0</v>
      </c>
      <c r="I22" s="96">
        <v>0</v>
      </c>
      <c r="J22" s="96">
        <v>0</v>
      </c>
      <c r="K22" s="96">
        <v>0</v>
      </c>
      <c r="L22" s="96">
        <v>0</v>
      </c>
      <c r="M22" s="96">
        <v>0</v>
      </c>
      <c r="N22" s="96">
        <v>0</v>
      </c>
      <c r="O22" s="96">
        <v>0</v>
      </c>
      <c r="P22" s="96">
        <f t="shared" si="1"/>
        <v>0</v>
      </c>
    </row>
    <row r="23" spans="1:16" x14ac:dyDescent="0.2">
      <c r="A23" s="93">
        <v>10</v>
      </c>
      <c r="B23" s="90" t="s">
        <v>274</v>
      </c>
      <c r="C23" s="96">
        <f>Detail!K132</f>
        <v>0</v>
      </c>
      <c r="D23" s="96">
        <v>0</v>
      </c>
      <c r="E23" s="96">
        <v>0</v>
      </c>
      <c r="F23" s="96">
        <v>0</v>
      </c>
      <c r="G23" s="96">
        <v>0</v>
      </c>
      <c r="H23" s="96">
        <v>0</v>
      </c>
      <c r="I23" s="96">
        <v>0</v>
      </c>
      <c r="J23" s="96">
        <v>0</v>
      </c>
      <c r="K23" s="96">
        <v>0</v>
      </c>
      <c r="L23" s="96">
        <v>0</v>
      </c>
      <c r="M23" s="96">
        <v>0</v>
      </c>
      <c r="N23" s="96">
        <v>0</v>
      </c>
      <c r="O23" s="96">
        <v>0</v>
      </c>
      <c r="P23" s="96">
        <f t="shared" si="1"/>
        <v>0</v>
      </c>
    </row>
    <row r="24" spans="1:16" x14ac:dyDescent="0.2">
      <c r="A24" s="95"/>
      <c r="B24" s="94" t="s">
        <v>275</v>
      </c>
      <c r="C24" s="96">
        <f>SUM(C17:C23)</f>
        <v>0</v>
      </c>
      <c r="D24" s="96">
        <f t="shared" ref="D24:O24" si="2">SUM(D17:D23)</f>
        <v>0</v>
      </c>
      <c r="E24" s="96">
        <f t="shared" si="2"/>
        <v>0</v>
      </c>
      <c r="F24" s="96">
        <f t="shared" si="2"/>
        <v>0</v>
      </c>
      <c r="G24" s="96">
        <f t="shared" si="2"/>
        <v>0</v>
      </c>
      <c r="H24" s="96">
        <f t="shared" si="2"/>
        <v>0</v>
      </c>
      <c r="I24" s="96">
        <f t="shared" si="2"/>
        <v>0</v>
      </c>
      <c r="J24" s="96">
        <f t="shared" si="2"/>
        <v>0</v>
      </c>
      <c r="K24" s="96">
        <f t="shared" si="2"/>
        <v>0</v>
      </c>
      <c r="L24" s="96">
        <f t="shared" si="2"/>
        <v>0</v>
      </c>
      <c r="M24" s="96">
        <f t="shared" si="2"/>
        <v>0</v>
      </c>
      <c r="N24" s="96">
        <f t="shared" si="2"/>
        <v>0</v>
      </c>
      <c r="O24" s="96">
        <f t="shared" si="2"/>
        <v>0</v>
      </c>
      <c r="P24" s="96">
        <f>SUM(P17:P23)</f>
        <v>0</v>
      </c>
    </row>
    <row r="25" spans="1:16" x14ac:dyDescent="0.2">
      <c r="A25" s="95"/>
      <c r="B25" s="94"/>
      <c r="C25" s="96"/>
      <c r="D25" s="96"/>
      <c r="E25" s="96"/>
      <c r="F25" s="96"/>
      <c r="G25" s="96"/>
      <c r="H25" s="96"/>
      <c r="I25" s="96"/>
      <c r="J25" s="96"/>
      <c r="K25" s="96"/>
      <c r="L25" s="96"/>
      <c r="M25" s="96"/>
      <c r="N25" s="96"/>
      <c r="O25" s="96"/>
      <c r="P25" s="96"/>
    </row>
    <row r="26" spans="1:16" x14ac:dyDescent="0.2">
      <c r="A26" s="195" t="s">
        <v>276</v>
      </c>
      <c r="B26" s="90"/>
      <c r="C26" s="95"/>
      <c r="D26" s="95"/>
      <c r="E26" s="95"/>
      <c r="F26" s="95"/>
      <c r="G26" s="95"/>
      <c r="H26" s="95"/>
      <c r="I26" s="95"/>
      <c r="J26" s="95"/>
      <c r="K26" s="95"/>
      <c r="L26" s="95"/>
      <c r="M26" s="95"/>
      <c r="N26" s="95"/>
      <c r="O26" s="95"/>
      <c r="P26" s="95"/>
    </row>
    <row r="27" spans="1:16" x14ac:dyDescent="0.2">
      <c r="A27" s="93">
        <v>11</v>
      </c>
      <c r="B27" s="90" t="s">
        <v>277</v>
      </c>
      <c r="C27" s="96">
        <f>Detail!K151</f>
        <v>0</v>
      </c>
      <c r="D27" s="96">
        <v>0</v>
      </c>
      <c r="E27" s="96">
        <v>0</v>
      </c>
      <c r="F27" s="96">
        <v>0</v>
      </c>
      <c r="G27" s="96">
        <v>0</v>
      </c>
      <c r="H27" s="96">
        <v>0</v>
      </c>
      <c r="I27" s="96">
        <v>0</v>
      </c>
      <c r="J27" s="96">
        <v>0</v>
      </c>
      <c r="K27" s="96">
        <v>0</v>
      </c>
      <c r="L27" s="96">
        <v>0</v>
      </c>
      <c r="M27" s="96">
        <v>0</v>
      </c>
      <c r="N27" s="96">
        <v>0</v>
      </c>
      <c r="O27" s="96">
        <v>0</v>
      </c>
      <c r="P27" s="96">
        <f>SUM(D27:O27)</f>
        <v>0</v>
      </c>
    </row>
    <row r="28" spans="1:16" x14ac:dyDescent="0.2">
      <c r="A28" s="93">
        <v>12</v>
      </c>
      <c r="B28" s="90" t="s">
        <v>278</v>
      </c>
      <c r="C28" s="96">
        <f>Detail!K168</f>
        <v>0</v>
      </c>
      <c r="D28" s="96">
        <v>0</v>
      </c>
      <c r="E28" s="96">
        <v>0</v>
      </c>
      <c r="F28" s="96">
        <v>0</v>
      </c>
      <c r="G28" s="96">
        <v>0</v>
      </c>
      <c r="H28" s="96">
        <v>0</v>
      </c>
      <c r="I28" s="96">
        <v>0</v>
      </c>
      <c r="J28" s="96">
        <v>0</v>
      </c>
      <c r="K28" s="96">
        <v>0</v>
      </c>
      <c r="L28" s="96">
        <v>0</v>
      </c>
      <c r="M28" s="96">
        <v>0</v>
      </c>
      <c r="N28" s="96">
        <v>0</v>
      </c>
      <c r="O28" s="96">
        <v>0</v>
      </c>
      <c r="P28" s="96">
        <f>SUM(D28:O28)</f>
        <v>0</v>
      </c>
    </row>
    <row r="29" spans="1:16" x14ac:dyDescent="0.2">
      <c r="A29" s="93"/>
      <c r="B29" s="94" t="s">
        <v>279</v>
      </c>
      <c r="C29" s="96">
        <f>SUM(C27:C28)</f>
        <v>0</v>
      </c>
      <c r="D29" s="96">
        <f t="shared" ref="D29:P29" si="3">SUM(D27:D28)</f>
        <v>0</v>
      </c>
      <c r="E29" s="96">
        <f t="shared" si="3"/>
        <v>0</v>
      </c>
      <c r="F29" s="96">
        <f t="shared" si="3"/>
        <v>0</v>
      </c>
      <c r="G29" s="96">
        <f t="shared" si="3"/>
        <v>0</v>
      </c>
      <c r="H29" s="96">
        <f t="shared" si="3"/>
        <v>0</v>
      </c>
      <c r="I29" s="96">
        <f t="shared" si="3"/>
        <v>0</v>
      </c>
      <c r="J29" s="96">
        <f t="shared" si="3"/>
        <v>0</v>
      </c>
      <c r="K29" s="96">
        <f t="shared" si="3"/>
        <v>0</v>
      </c>
      <c r="L29" s="96">
        <f t="shared" si="3"/>
        <v>0</v>
      </c>
      <c r="M29" s="96">
        <f t="shared" si="3"/>
        <v>0</v>
      </c>
      <c r="N29" s="96">
        <f t="shared" si="3"/>
        <v>0</v>
      </c>
      <c r="O29" s="96">
        <f t="shared" si="3"/>
        <v>0</v>
      </c>
      <c r="P29" s="96">
        <f t="shared" si="3"/>
        <v>0</v>
      </c>
    </row>
    <row r="30" spans="1:16" x14ac:dyDescent="0.2">
      <c r="A30" s="93"/>
      <c r="B30" s="94"/>
      <c r="C30" s="96"/>
      <c r="D30" s="96"/>
      <c r="E30" s="96"/>
      <c r="F30" s="96"/>
      <c r="G30" s="96"/>
      <c r="H30" s="96"/>
      <c r="I30" s="96"/>
      <c r="J30" s="96"/>
      <c r="K30" s="96"/>
      <c r="L30" s="96"/>
      <c r="M30" s="96"/>
      <c r="N30" s="96"/>
      <c r="O30" s="96"/>
      <c r="P30" s="96"/>
    </row>
    <row r="31" spans="1:16" x14ac:dyDescent="0.2">
      <c r="A31" s="196" t="s">
        <v>280</v>
      </c>
      <c r="B31" s="90"/>
      <c r="C31" s="95"/>
      <c r="D31" s="95"/>
      <c r="E31" s="95"/>
      <c r="F31" s="95"/>
      <c r="G31" s="95"/>
      <c r="H31" s="95"/>
      <c r="I31" s="95"/>
      <c r="J31" s="95"/>
      <c r="K31" s="95"/>
      <c r="L31" s="95"/>
      <c r="M31" s="95"/>
      <c r="N31" s="95"/>
      <c r="O31" s="95"/>
      <c r="P31" s="95"/>
    </row>
    <row r="32" spans="1:16" x14ac:dyDescent="0.2">
      <c r="A32" s="93">
        <v>15</v>
      </c>
      <c r="B32" s="90" t="s">
        <v>237</v>
      </c>
      <c r="C32" s="96">
        <f>Detail!K185</f>
        <v>0</v>
      </c>
      <c r="D32" s="96">
        <v>0</v>
      </c>
      <c r="E32" s="96">
        <v>0</v>
      </c>
      <c r="F32" s="96">
        <v>0</v>
      </c>
      <c r="G32" s="96">
        <v>0</v>
      </c>
      <c r="H32" s="96">
        <v>0</v>
      </c>
      <c r="I32" s="96">
        <v>0</v>
      </c>
      <c r="J32" s="96">
        <v>0</v>
      </c>
      <c r="K32" s="96">
        <v>0</v>
      </c>
      <c r="L32" s="96">
        <v>0</v>
      </c>
      <c r="M32" s="96">
        <v>0</v>
      </c>
      <c r="N32" s="96">
        <v>0</v>
      </c>
      <c r="O32" s="96">
        <v>0</v>
      </c>
      <c r="P32" s="96">
        <f>SUM(D32:O32)</f>
        <v>0</v>
      </c>
    </row>
    <row r="33" spans="1:16" x14ac:dyDescent="0.2">
      <c r="A33" s="95"/>
      <c r="B33" s="94" t="s">
        <v>281</v>
      </c>
      <c r="C33" s="96">
        <f>C32</f>
        <v>0</v>
      </c>
      <c r="D33" s="96">
        <f t="shared" ref="D33:O33" si="4">D32</f>
        <v>0</v>
      </c>
      <c r="E33" s="96">
        <f t="shared" si="4"/>
        <v>0</v>
      </c>
      <c r="F33" s="96">
        <f t="shared" si="4"/>
        <v>0</v>
      </c>
      <c r="G33" s="96">
        <f t="shared" si="4"/>
        <v>0</v>
      </c>
      <c r="H33" s="96">
        <f t="shared" si="4"/>
        <v>0</v>
      </c>
      <c r="I33" s="96">
        <f t="shared" si="4"/>
        <v>0</v>
      </c>
      <c r="J33" s="96">
        <f t="shared" si="4"/>
        <v>0</v>
      </c>
      <c r="K33" s="96">
        <f t="shared" si="4"/>
        <v>0</v>
      </c>
      <c r="L33" s="96">
        <f t="shared" si="4"/>
        <v>0</v>
      </c>
      <c r="M33" s="96">
        <f t="shared" si="4"/>
        <v>0</v>
      </c>
      <c r="N33" s="96">
        <f t="shared" si="4"/>
        <v>0</v>
      </c>
      <c r="O33" s="96">
        <f t="shared" si="4"/>
        <v>0</v>
      </c>
      <c r="P33" s="96">
        <f>SUM(D33:O33)</f>
        <v>0</v>
      </c>
    </row>
    <row r="34" spans="1:16" x14ac:dyDescent="0.2">
      <c r="A34" s="95"/>
      <c r="B34" s="90"/>
      <c r="C34" s="95"/>
      <c r="D34" s="95"/>
      <c r="E34" s="95"/>
      <c r="F34" s="95"/>
      <c r="G34" s="95"/>
      <c r="H34" s="95"/>
      <c r="I34" s="95"/>
      <c r="J34" s="95"/>
      <c r="K34" s="95"/>
      <c r="L34" s="95"/>
      <c r="M34" s="95"/>
      <c r="N34" s="95"/>
      <c r="O34" s="95"/>
      <c r="P34" s="95"/>
    </row>
    <row r="35" spans="1:16" x14ac:dyDescent="0.2">
      <c r="A35" s="95"/>
      <c r="B35" s="94" t="s">
        <v>32</v>
      </c>
      <c r="C35" s="96"/>
      <c r="D35" s="96"/>
      <c r="E35" s="96"/>
      <c r="F35" s="96"/>
      <c r="G35" s="96"/>
      <c r="H35" s="96"/>
      <c r="I35" s="96"/>
      <c r="J35" s="96"/>
      <c r="K35" s="96"/>
      <c r="L35" s="96"/>
      <c r="M35" s="96"/>
      <c r="N35" s="96"/>
      <c r="O35" s="96"/>
      <c r="P35" s="96"/>
    </row>
    <row r="36" spans="1:16" x14ac:dyDescent="0.2">
      <c r="A36" s="93" t="s">
        <v>33</v>
      </c>
      <c r="B36" s="90" t="s">
        <v>253</v>
      </c>
      <c r="C36" s="96">
        <f>Detail!K190</f>
        <v>0</v>
      </c>
      <c r="D36" s="96">
        <v>0</v>
      </c>
      <c r="E36" s="96">
        <v>0</v>
      </c>
      <c r="F36" s="96">
        <v>0</v>
      </c>
      <c r="G36" s="96">
        <v>0</v>
      </c>
      <c r="H36" s="96">
        <v>0</v>
      </c>
      <c r="I36" s="96">
        <v>0</v>
      </c>
      <c r="J36" s="96">
        <v>0</v>
      </c>
      <c r="K36" s="96">
        <v>0</v>
      </c>
      <c r="L36" s="96">
        <v>0</v>
      </c>
      <c r="M36" s="96">
        <v>0</v>
      </c>
      <c r="N36" s="96">
        <v>0</v>
      </c>
      <c r="O36" s="96">
        <v>0</v>
      </c>
      <c r="P36" s="96">
        <f>SUM(D36:O36)</f>
        <v>0</v>
      </c>
    </row>
    <row r="37" spans="1:16" x14ac:dyDescent="0.2">
      <c r="A37" s="93" t="s">
        <v>34</v>
      </c>
      <c r="B37" s="90" t="s">
        <v>255</v>
      </c>
      <c r="C37" s="96">
        <f>Detail!K191</f>
        <v>0</v>
      </c>
      <c r="D37" s="96">
        <v>0</v>
      </c>
      <c r="E37" s="96">
        <v>0</v>
      </c>
      <c r="F37" s="96">
        <v>0</v>
      </c>
      <c r="G37" s="96">
        <v>0</v>
      </c>
      <c r="H37" s="96">
        <v>0</v>
      </c>
      <c r="I37" s="96">
        <v>0</v>
      </c>
      <c r="J37" s="96">
        <v>0</v>
      </c>
      <c r="K37" s="96">
        <v>0</v>
      </c>
      <c r="L37" s="96">
        <v>0</v>
      </c>
      <c r="M37" s="96">
        <v>0</v>
      </c>
      <c r="N37" s="96">
        <v>0</v>
      </c>
      <c r="O37" s="96">
        <v>0</v>
      </c>
      <c r="P37" s="96">
        <f>SUM(D37:O37)</f>
        <v>0</v>
      </c>
    </row>
    <row r="38" spans="1:16" x14ac:dyDescent="0.2">
      <c r="A38" s="88"/>
      <c r="B38" s="90"/>
      <c r="C38" s="95"/>
      <c r="D38" s="95"/>
      <c r="E38" s="95"/>
      <c r="F38" s="95"/>
      <c r="G38" s="95"/>
      <c r="H38" s="95"/>
      <c r="I38" s="95"/>
      <c r="J38" s="95"/>
      <c r="K38" s="95"/>
      <c r="L38" s="95"/>
      <c r="M38" s="95"/>
      <c r="N38" s="95"/>
      <c r="O38" s="95"/>
      <c r="P38" s="95"/>
    </row>
    <row r="39" spans="1:16" x14ac:dyDescent="0.2">
      <c r="A39" s="88"/>
      <c r="B39" s="122" t="s">
        <v>8</v>
      </c>
      <c r="C39" s="232">
        <f>SUM(C14+C24+C29+C33+C36+C37)</f>
        <v>0</v>
      </c>
      <c r="D39" s="96">
        <f t="shared" ref="D39:P39" si="5">SUM(D14+D24+D29+D33+D36+D37)</f>
        <v>0</v>
      </c>
      <c r="E39" s="96">
        <f t="shared" si="5"/>
        <v>0</v>
      </c>
      <c r="F39" s="96">
        <f t="shared" si="5"/>
        <v>0</v>
      </c>
      <c r="G39" s="96">
        <f t="shared" si="5"/>
        <v>0</v>
      </c>
      <c r="H39" s="96">
        <f t="shared" si="5"/>
        <v>0</v>
      </c>
      <c r="I39" s="96">
        <f t="shared" si="5"/>
        <v>0</v>
      </c>
      <c r="J39" s="96">
        <f t="shared" si="5"/>
        <v>0</v>
      </c>
      <c r="K39" s="96">
        <f t="shared" si="5"/>
        <v>0</v>
      </c>
      <c r="L39" s="96">
        <f t="shared" si="5"/>
        <v>0</v>
      </c>
      <c r="M39" s="96">
        <f t="shared" si="5"/>
        <v>0</v>
      </c>
      <c r="N39" s="96">
        <f t="shared" si="5"/>
        <v>0</v>
      </c>
      <c r="O39" s="96">
        <f t="shared" si="5"/>
        <v>0</v>
      </c>
      <c r="P39" s="96">
        <f t="shared" si="5"/>
        <v>0</v>
      </c>
    </row>
    <row r="40" spans="1:16" x14ac:dyDescent="0.2">
      <c r="A40" s="88"/>
      <c r="B40" s="122"/>
      <c r="C40" s="96"/>
      <c r="D40" s="96"/>
      <c r="E40" s="96"/>
      <c r="F40" s="96"/>
      <c r="G40" s="96"/>
      <c r="H40" s="96"/>
      <c r="I40" s="96"/>
      <c r="J40" s="96"/>
      <c r="K40" s="96"/>
      <c r="L40" s="96"/>
      <c r="M40" s="96"/>
      <c r="N40" s="96"/>
      <c r="O40" s="96"/>
      <c r="P40" s="96"/>
    </row>
    <row r="41" spans="1:16" x14ac:dyDescent="0.2">
      <c r="A41" s="88"/>
      <c r="B41" s="122"/>
      <c r="C41" s="96"/>
      <c r="D41" s="96"/>
      <c r="E41" s="96"/>
      <c r="F41" s="96"/>
      <c r="G41" s="96"/>
      <c r="H41" s="96"/>
      <c r="I41" s="96"/>
      <c r="J41" s="96"/>
      <c r="K41" s="96"/>
      <c r="L41" s="96"/>
      <c r="M41" s="96"/>
      <c r="N41" s="96"/>
      <c r="O41" s="96"/>
      <c r="P41" s="96"/>
    </row>
    <row r="42" spans="1:16" s="134" customFormat="1" x14ac:dyDescent="0.2">
      <c r="A42" s="133"/>
      <c r="B42" s="132" t="s">
        <v>282</v>
      </c>
      <c r="C42" s="135"/>
      <c r="D42" s="135"/>
      <c r="E42" s="135"/>
      <c r="F42" s="135"/>
      <c r="G42" s="135"/>
      <c r="H42" s="135"/>
      <c r="I42" s="135"/>
      <c r="J42" s="135"/>
      <c r="K42" s="135"/>
      <c r="L42" s="135"/>
      <c r="M42" s="135"/>
      <c r="N42" s="135"/>
      <c r="O42" s="135"/>
      <c r="P42" s="135"/>
    </row>
    <row r="43" spans="1:16" x14ac:dyDescent="0.2">
      <c r="A43" s="88"/>
      <c r="B43" s="97" t="s">
        <v>283</v>
      </c>
      <c r="C43" s="96">
        <v>0</v>
      </c>
      <c r="D43" s="96">
        <v>0</v>
      </c>
      <c r="E43" s="96">
        <v>0</v>
      </c>
      <c r="F43" s="96">
        <v>0</v>
      </c>
      <c r="G43" s="96">
        <v>0</v>
      </c>
      <c r="H43" s="96">
        <v>0</v>
      </c>
      <c r="I43" s="96">
        <v>0</v>
      </c>
      <c r="J43" s="96">
        <v>0</v>
      </c>
      <c r="K43" s="96">
        <v>0</v>
      </c>
      <c r="L43" s="96">
        <v>0</v>
      </c>
      <c r="M43" s="96">
        <v>0</v>
      </c>
      <c r="N43" s="96">
        <v>0</v>
      </c>
      <c r="O43" s="96">
        <v>0</v>
      </c>
      <c r="P43" s="96">
        <f t="shared" ref="P43:P50" si="6">SUM(D43:O43)</f>
        <v>0</v>
      </c>
    </row>
    <row r="44" spans="1:16" x14ac:dyDescent="0.2">
      <c r="A44" s="88"/>
      <c r="B44" s="97" t="s">
        <v>284</v>
      </c>
      <c r="C44" s="96">
        <v>0</v>
      </c>
      <c r="D44" s="96">
        <v>0</v>
      </c>
      <c r="E44" s="96">
        <v>0</v>
      </c>
      <c r="F44" s="96">
        <v>0</v>
      </c>
      <c r="G44" s="96">
        <v>0</v>
      </c>
      <c r="H44" s="96">
        <v>0</v>
      </c>
      <c r="I44" s="96">
        <v>0</v>
      </c>
      <c r="J44" s="96">
        <v>0</v>
      </c>
      <c r="K44" s="96">
        <v>0</v>
      </c>
      <c r="L44" s="96">
        <v>0</v>
      </c>
      <c r="M44" s="96">
        <v>0</v>
      </c>
      <c r="N44" s="96">
        <v>0</v>
      </c>
      <c r="O44" s="96">
        <v>0</v>
      </c>
      <c r="P44" s="96">
        <f>SUM(D44:O44)</f>
        <v>0</v>
      </c>
    </row>
    <row r="45" spans="1:16" x14ac:dyDescent="0.2">
      <c r="A45" s="88"/>
      <c r="B45" s="97" t="s">
        <v>285</v>
      </c>
      <c r="C45" s="96">
        <v>0</v>
      </c>
      <c r="D45" s="96">
        <v>0</v>
      </c>
      <c r="E45" s="96">
        <v>0</v>
      </c>
      <c r="F45" s="96">
        <v>0</v>
      </c>
      <c r="G45" s="96">
        <v>0</v>
      </c>
      <c r="H45" s="96">
        <v>0</v>
      </c>
      <c r="I45" s="96">
        <v>0</v>
      </c>
      <c r="J45" s="96">
        <v>0</v>
      </c>
      <c r="K45" s="96">
        <v>0</v>
      </c>
      <c r="L45" s="96">
        <v>0</v>
      </c>
      <c r="M45" s="96">
        <v>0</v>
      </c>
      <c r="N45" s="96">
        <v>0</v>
      </c>
      <c r="O45" s="96">
        <v>0</v>
      </c>
      <c r="P45" s="96">
        <f t="shared" si="6"/>
        <v>0</v>
      </c>
    </row>
    <row r="46" spans="1:16" x14ac:dyDescent="0.2">
      <c r="A46" s="88"/>
      <c r="B46" s="97" t="s">
        <v>286</v>
      </c>
      <c r="C46" s="96">
        <v>0</v>
      </c>
      <c r="D46" s="96">
        <v>0</v>
      </c>
      <c r="E46" s="96">
        <v>0</v>
      </c>
      <c r="F46" s="96">
        <v>0</v>
      </c>
      <c r="G46" s="96">
        <v>0</v>
      </c>
      <c r="H46" s="96">
        <v>0</v>
      </c>
      <c r="I46" s="96">
        <v>0</v>
      </c>
      <c r="J46" s="96">
        <v>0</v>
      </c>
      <c r="K46" s="96">
        <v>0</v>
      </c>
      <c r="L46" s="96">
        <v>0</v>
      </c>
      <c r="M46" s="96">
        <v>0</v>
      </c>
      <c r="N46" s="96">
        <v>0</v>
      </c>
      <c r="O46" s="96">
        <v>0</v>
      </c>
      <c r="P46" s="96">
        <f t="shared" si="6"/>
        <v>0</v>
      </c>
    </row>
    <row r="47" spans="1:16" x14ac:dyDescent="0.2">
      <c r="A47" s="88"/>
      <c r="B47" s="97" t="s">
        <v>287</v>
      </c>
      <c r="C47" s="96">
        <v>0</v>
      </c>
      <c r="D47" s="96">
        <v>0</v>
      </c>
      <c r="E47" s="96">
        <v>0</v>
      </c>
      <c r="F47" s="96">
        <v>0</v>
      </c>
      <c r="G47" s="96">
        <v>0</v>
      </c>
      <c r="H47" s="96">
        <v>0</v>
      </c>
      <c r="I47" s="96">
        <v>0</v>
      </c>
      <c r="J47" s="96">
        <v>0</v>
      </c>
      <c r="K47" s="96">
        <v>0</v>
      </c>
      <c r="L47" s="96">
        <v>0</v>
      </c>
      <c r="M47" s="96">
        <v>0</v>
      </c>
      <c r="N47" s="96">
        <v>0</v>
      </c>
      <c r="O47" s="96">
        <v>0</v>
      </c>
      <c r="P47" s="96">
        <f t="shared" si="6"/>
        <v>0</v>
      </c>
    </row>
    <row r="48" spans="1:16" x14ac:dyDescent="0.2">
      <c r="A48" s="88"/>
      <c r="B48" s="97" t="s">
        <v>288</v>
      </c>
      <c r="C48" s="96">
        <v>0</v>
      </c>
      <c r="D48" s="96">
        <v>0</v>
      </c>
      <c r="E48" s="96">
        <v>0</v>
      </c>
      <c r="F48" s="96">
        <v>0</v>
      </c>
      <c r="G48" s="96">
        <v>0</v>
      </c>
      <c r="H48" s="96">
        <v>0</v>
      </c>
      <c r="I48" s="96">
        <v>0</v>
      </c>
      <c r="J48" s="96">
        <v>0</v>
      </c>
      <c r="K48" s="96">
        <v>0</v>
      </c>
      <c r="L48" s="96">
        <v>0</v>
      </c>
      <c r="M48" s="96">
        <v>0</v>
      </c>
      <c r="N48" s="96">
        <v>0</v>
      </c>
      <c r="O48" s="96">
        <v>0</v>
      </c>
      <c r="P48" s="96">
        <f>SUM(D48:O48)</f>
        <v>0</v>
      </c>
    </row>
    <row r="49" spans="1:16" x14ac:dyDescent="0.2">
      <c r="A49" s="88"/>
      <c r="B49" s="97" t="s">
        <v>289</v>
      </c>
      <c r="C49" s="96">
        <v>0</v>
      </c>
      <c r="D49" s="96">
        <v>0</v>
      </c>
      <c r="E49" s="96">
        <v>0</v>
      </c>
      <c r="F49" s="96">
        <v>0</v>
      </c>
      <c r="G49" s="96">
        <v>0</v>
      </c>
      <c r="H49" s="96">
        <v>0</v>
      </c>
      <c r="I49" s="96">
        <v>0</v>
      </c>
      <c r="J49" s="96">
        <v>0</v>
      </c>
      <c r="K49" s="96">
        <v>0</v>
      </c>
      <c r="L49" s="96">
        <v>0</v>
      </c>
      <c r="M49" s="96">
        <v>0</v>
      </c>
      <c r="N49" s="96">
        <v>0</v>
      </c>
      <c r="O49" s="96">
        <v>0</v>
      </c>
      <c r="P49" s="96">
        <f t="shared" si="6"/>
        <v>0</v>
      </c>
    </row>
    <row r="50" spans="1:16" x14ac:dyDescent="0.2">
      <c r="A50" s="88"/>
      <c r="B50" s="97" t="s">
        <v>289</v>
      </c>
      <c r="C50" s="96">
        <v>0</v>
      </c>
      <c r="D50" s="96">
        <v>0</v>
      </c>
      <c r="E50" s="96">
        <v>0</v>
      </c>
      <c r="F50" s="96">
        <v>0</v>
      </c>
      <c r="G50" s="96">
        <v>0</v>
      </c>
      <c r="H50" s="96">
        <v>0</v>
      </c>
      <c r="I50" s="96">
        <v>0</v>
      </c>
      <c r="J50" s="96">
        <v>0</v>
      </c>
      <c r="K50" s="96">
        <v>0</v>
      </c>
      <c r="L50" s="96">
        <v>0</v>
      </c>
      <c r="M50" s="96">
        <v>0</v>
      </c>
      <c r="N50" s="96">
        <v>0</v>
      </c>
      <c r="O50" s="96">
        <v>0</v>
      </c>
      <c r="P50" s="96">
        <f t="shared" si="6"/>
        <v>0</v>
      </c>
    </row>
    <row r="51" spans="1:16" x14ac:dyDescent="0.2">
      <c r="A51" s="88"/>
      <c r="B51" s="97" t="s">
        <v>289</v>
      </c>
      <c r="C51" s="96">
        <v>0</v>
      </c>
      <c r="D51" s="96">
        <v>0</v>
      </c>
      <c r="E51" s="96">
        <v>0</v>
      </c>
      <c r="F51" s="96">
        <v>0</v>
      </c>
      <c r="G51" s="96">
        <v>0</v>
      </c>
      <c r="H51" s="96">
        <v>0</v>
      </c>
      <c r="I51" s="96">
        <v>0</v>
      </c>
      <c r="J51" s="96">
        <v>0</v>
      </c>
      <c r="K51" s="96">
        <v>0</v>
      </c>
      <c r="L51" s="96">
        <v>0</v>
      </c>
      <c r="M51" s="96">
        <v>0</v>
      </c>
      <c r="N51" s="96">
        <v>0</v>
      </c>
      <c r="O51" s="96">
        <v>0</v>
      </c>
      <c r="P51" s="96">
        <f>SUM(D51:O51)</f>
        <v>0</v>
      </c>
    </row>
    <row r="52" spans="1:16" x14ac:dyDescent="0.2">
      <c r="A52" s="88"/>
      <c r="B52" s="90"/>
      <c r="C52" s="95"/>
      <c r="D52" s="95"/>
      <c r="E52" s="95"/>
      <c r="F52" s="95"/>
      <c r="G52" s="95"/>
      <c r="H52" s="95"/>
      <c r="I52" s="95"/>
      <c r="J52" s="95"/>
      <c r="K52" s="95"/>
      <c r="L52" s="95"/>
      <c r="M52" s="95"/>
      <c r="N52" s="95"/>
      <c r="O52" s="95"/>
      <c r="P52" s="95"/>
    </row>
    <row r="53" spans="1:16" x14ac:dyDescent="0.2">
      <c r="A53" s="88"/>
      <c r="B53" s="122" t="s">
        <v>290</v>
      </c>
      <c r="C53" s="96">
        <f t="shared" ref="C53:P53" si="7">SUM(C43:C51)</f>
        <v>0</v>
      </c>
      <c r="D53" s="96">
        <f t="shared" si="7"/>
        <v>0</v>
      </c>
      <c r="E53" s="96">
        <f t="shared" si="7"/>
        <v>0</v>
      </c>
      <c r="F53" s="96">
        <f t="shared" si="7"/>
        <v>0</v>
      </c>
      <c r="G53" s="96">
        <f t="shared" si="7"/>
        <v>0</v>
      </c>
      <c r="H53" s="96">
        <f t="shared" si="7"/>
        <v>0</v>
      </c>
      <c r="I53" s="96">
        <f t="shared" si="7"/>
        <v>0</v>
      </c>
      <c r="J53" s="96">
        <f t="shared" si="7"/>
        <v>0</v>
      </c>
      <c r="K53" s="96">
        <f t="shared" si="7"/>
        <v>0</v>
      </c>
      <c r="L53" s="96">
        <f t="shared" si="7"/>
        <v>0</v>
      </c>
      <c r="M53" s="96">
        <f t="shared" si="7"/>
        <v>0</v>
      </c>
      <c r="N53" s="96">
        <f t="shared" si="7"/>
        <v>0</v>
      </c>
      <c r="O53" s="96">
        <f t="shared" si="7"/>
        <v>0</v>
      </c>
      <c r="P53" s="96">
        <f t="shared" si="7"/>
        <v>0</v>
      </c>
    </row>
    <row r="54" spans="1:16" x14ac:dyDescent="0.2">
      <c r="A54" s="88"/>
      <c r="B54" s="90"/>
      <c r="C54" s="95"/>
      <c r="D54" s="95"/>
      <c r="E54" s="95"/>
      <c r="F54" s="95"/>
      <c r="G54" s="95"/>
      <c r="H54" s="95"/>
      <c r="I54" s="95"/>
      <c r="J54" s="95"/>
      <c r="K54" s="95"/>
      <c r="L54" s="95"/>
      <c r="M54" s="95"/>
      <c r="N54" s="95"/>
      <c r="O54" s="95"/>
      <c r="P54" s="95"/>
    </row>
    <row r="55" spans="1:16" x14ac:dyDescent="0.2">
      <c r="A55" s="88"/>
      <c r="B55" s="122" t="s">
        <v>291</v>
      </c>
      <c r="C55" s="95"/>
      <c r="D55" s="96">
        <f t="shared" ref="D55:O55" si="8">SUM(D53-D39)</f>
        <v>0</v>
      </c>
      <c r="E55" s="96">
        <f t="shared" si="8"/>
        <v>0</v>
      </c>
      <c r="F55" s="96">
        <f t="shared" si="8"/>
        <v>0</v>
      </c>
      <c r="G55" s="96">
        <f t="shared" si="8"/>
        <v>0</v>
      </c>
      <c r="H55" s="96">
        <f t="shared" si="8"/>
        <v>0</v>
      </c>
      <c r="I55" s="96">
        <f t="shared" si="8"/>
        <v>0</v>
      </c>
      <c r="J55" s="96">
        <f t="shared" si="8"/>
        <v>0</v>
      </c>
      <c r="K55" s="96">
        <f t="shared" si="8"/>
        <v>0</v>
      </c>
      <c r="L55" s="96">
        <f t="shared" si="8"/>
        <v>0</v>
      </c>
      <c r="M55" s="96">
        <f t="shared" si="8"/>
        <v>0</v>
      </c>
      <c r="N55" s="96">
        <f t="shared" si="8"/>
        <v>0</v>
      </c>
      <c r="O55" s="96">
        <f t="shared" si="8"/>
        <v>0</v>
      </c>
      <c r="P55" s="96"/>
    </row>
    <row r="56" spans="1:16" x14ac:dyDescent="0.2">
      <c r="A56" s="88"/>
      <c r="B56" s="90"/>
      <c r="C56" s="95"/>
      <c r="D56" s="95"/>
      <c r="E56" s="95"/>
      <c r="F56" s="95"/>
      <c r="G56" s="95"/>
      <c r="H56" s="95"/>
      <c r="I56" s="95"/>
      <c r="J56" s="95"/>
      <c r="K56" s="95"/>
      <c r="L56" s="95"/>
      <c r="M56" s="95"/>
      <c r="N56" s="95"/>
      <c r="O56" s="95"/>
      <c r="P56" s="95"/>
    </row>
    <row r="57" spans="1:16" x14ac:dyDescent="0.2">
      <c r="A57" s="88"/>
      <c r="B57" s="122" t="s">
        <v>292</v>
      </c>
      <c r="C57" s="95"/>
      <c r="D57" s="96">
        <f>SUM(D55)</f>
        <v>0</v>
      </c>
      <c r="E57" s="96">
        <f t="shared" ref="E57:O57" si="9">SUM(D57+E55)</f>
        <v>0</v>
      </c>
      <c r="F57" s="96">
        <f t="shared" si="9"/>
        <v>0</v>
      </c>
      <c r="G57" s="96">
        <f t="shared" si="9"/>
        <v>0</v>
      </c>
      <c r="H57" s="96">
        <f t="shared" si="9"/>
        <v>0</v>
      </c>
      <c r="I57" s="96">
        <f t="shared" si="9"/>
        <v>0</v>
      </c>
      <c r="J57" s="96">
        <f t="shared" si="9"/>
        <v>0</v>
      </c>
      <c r="K57" s="96">
        <f t="shared" si="9"/>
        <v>0</v>
      </c>
      <c r="L57" s="96">
        <f t="shared" si="9"/>
        <v>0</v>
      </c>
      <c r="M57" s="96">
        <f t="shared" si="9"/>
        <v>0</v>
      </c>
      <c r="N57" s="96">
        <f t="shared" si="9"/>
        <v>0</v>
      </c>
      <c r="O57" s="96">
        <f t="shared" si="9"/>
        <v>0</v>
      </c>
      <c r="P57" s="95"/>
    </row>
    <row r="62" spans="1:16" x14ac:dyDescent="0.2">
      <c r="A62" s="46" t="s">
        <v>366</v>
      </c>
    </row>
  </sheetData>
  <mergeCells count="6">
    <mergeCell ref="P7:P8"/>
    <mergeCell ref="C4:F4"/>
    <mergeCell ref="C5:F5"/>
    <mergeCell ref="A7:A8"/>
    <mergeCell ref="B7:B8"/>
    <mergeCell ref="C7:C8"/>
  </mergeCells>
  <pageMargins left="0.7" right="0.7" top="0.75" bottom="0.75" header="0.3" footer="0.3"/>
  <pageSetup paperSize="5" scale="54" orientation="landscape" r:id="rId1"/>
  <ignoredErrors>
    <ignoredError sqref="C4:C5" unlockedFormula="1"/>
    <ignoredError sqref="P43:P48 P49:P51" formulaRange="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2F573-569B-47A2-92E2-3ABBBB8AB2DA}">
  <sheetPr>
    <pageSetUpPr fitToPage="1"/>
  </sheetPr>
  <dimension ref="A1:M59"/>
  <sheetViews>
    <sheetView showGridLines="0" tabSelected="1" workbookViewId="0">
      <selection activeCell="M11" sqref="M11"/>
    </sheetView>
  </sheetViews>
  <sheetFormatPr baseColWidth="10" defaultColWidth="11.5546875" defaultRowHeight="15" x14ac:dyDescent="0.2"/>
  <cols>
    <col min="1" max="1" width="2.5546875" style="3" customWidth="1"/>
    <col min="2" max="2" width="1.33203125" customWidth="1"/>
    <col min="6" max="6" width="13.109375" customWidth="1"/>
    <col min="7" max="7" width="12.33203125" customWidth="1"/>
    <col min="9" max="9" width="33.5546875" customWidth="1"/>
  </cols>
  <sheetData>
    <row r="1" spans="1:9" x14ac:dyDescent="0.2">
      <c r="A1" s="215"/>
      <c r="B1" s="216"/>
      <c r="C1" s="216"/>
      <c r="D1" s="216"/>
      <c r="E1" s="216"/>
      <c r="F1" s="216"/>
      <c r="G1" s="216"/>
      <c r="H1" s="216"/>
      <c r="I1" s="216"/>
    </row>
    <row r="2" spans="1:9" ht="15.75" x14ac:dyDescent="0.25">
      <c r="B2" s="6"/>
      <c r="C2" s="6"/>
      <c r="D2" s="6"/>
      <c r="E2" s="6"/>
      <c r="F2" s="6"/>
      <c r="G2" s="6"/>
      <c r="H2" s="6"/>
      <c r="I2" s="130" t="s">
        <v>324</v>
      </c>
    </row>
    <row r="3" spans="1:9" ht="15.75" x14ac:dyDescent="0.25">
      <c r="B3" s="6"/>
      <c r="C3" s="6"/>
      <c r="D3" s="217"/>
      <c r="E3" s="218"/>
      <c r="F3" s="218"/>
      <c r="G3" s="6"/>
      <c r="H3" s="6"/>
      <c r="I3" s="130" t="s">
        <v>364</v>
      </c>
    </row>
    <row r="4" spans="1:9" ht="15.75" x14ac:dyDescent="0.25">
      <c r="B4" s="6"/>
      <c r="C4" s="6"/>
      <c r="D4" s="218"/>
      <c r="E4" s="218"/>
      <c r="F4" s="218"/>
      <c r="G4" s="6"/>
      <c r="H4" s="6"/>
      <c r="I4" s="130" t="s">
        <v>294</v>
      </c>
    </row>
    <row r="5" spans="1:9" x14ac:dyDescent="0.2">
      <c r="B5" s="6"/>
      <c r="C5" s="6"/>
      <c r="D5" s="217"/>
      <c r="E5" s="218"/>
      <c r="F5" s="218"/>
      <c r="G5" s="6"/>
      <c r="H5" s="6"/>
      <c r="I5" s="218"/>
    </row>
    <row r="6" spans="1:9" x14ac:dyDescent="0.2">
      <c r="B6" s="6"/>
      <c r="C6" s="6"/>
      <c r="D6" s="217"/>
      <c r="E6" s="218"/>
      <c r="F6" s="218"/>
      <c r="G6" s="6"/>
      <c r="H6" s="6"/>
      <c r="I6" s="218"/>
    </row>
    <row r="7" spans="1:9" x14ac:dyDescent="0.2">
      <c r="B7" s="257" t="s">
        <v>316</v>
      </c>
      <c r="C7" s="6"/>
      <c r="D7" s="217"/>
      <c r="E7" s="218"/>
      <c r="F7" s="218"/>
      <c r="G7" s="6"/>
      <c r="H7" s="6"/>
      <c r="I7" s="218"/>
    </row>
    <row r="8" spans="1:9" x14ac:dyDescent="0.2">
      <c r="B8" s="257"/>
      <c r="C8" s="6"/>
      <c r="D8" s="217"/>
      <c r="E8" s="218"/>
      <c r="F8" s="218"/>
      <c r="G8" s="6"/>
      <c r="H8" s="6"/>
      <c r="I8" s="218"/>
    </row>
    <row r="9" spans="1:9" x14ac:dyDescent="0.2">
      <c r="A9" s="280" t="s">
        <v>295</v>
      </c>
      <c r="B9" s="298" t="s">
        <v>348</v>
      </c>
      <c r="C9" s="299"/>
      <c r="D9" s="299"/>
      <c r="E9" s="299"/>
      <c r="F9" s="299"/>
      <c r="G9" s="299"/>
      <c r="H9" s="299"/>
      <c r="I9" s="299"/>
    </row>
    <row r="10" spans="1:9" ht="15" customHeight="1" x14ac:dyDescent="0.2">
      <c r="A10" s="280"/>
      <c r="B10" s="300"/>
      <c r="C10" s="300"/>
      <c r="D10" s="300"/>
      <c r="E10" s="300"/>
      <c r="F10" s="300"/>
      <c r="G10" s="300"/>
      <c r="H10" s="300"/>
      <c r="I10" s="300"/>
    </row>
    <row r="11" spans="1:9" ht="15" customHeight="1" x14ac:dyDescent="0.2">
      <c r="A11" s="280"/>
      <c r="B11" s="270"/>
      <c r="C11" s="270"/>
      <c r="D11" s="270"/>
      <c r="E11" s="270"/>
      <c r="F11" s="270"/>
      <c r="G11" s="270"/>
      <c r="H11" s="270"/>
      <c r="I11" s="270"/>
    </row>
    <row r="12" spans="1:9" ht="15" customHeight="1" x14ac:dyDescent="0.2">
      <c r="A12" s="280" t="s">
        <v>295</v>
      </c>
      <c r="B12" s="298" t="s">
        <v>353</v>
      </c>
      <c r="C12" s="298"/>
      <c r="D12" s="298"/>
      <c r="E12" s="298"/>
      <c r="F12" s="298"/>
      <c r="G12" s="298"/>
      <c r="H12" s="298"/>
      <c r="I12" s="298"/>
    </row>
    <row r="13" spans="1:9" ht="15" customHeight="1" x14ac:dyDescent="0.2">
      <c r="A13" s="280"/>
      <c r="B13" s="298"/>
      <c r="C13" s="298"/>
      <c r="D13" s="298"/>
      <c r="E13" s="298"/>
      <c r="F13" s="298"/>
      <c r="G13" s="298"/>
      <c r="H13" s="298"/>
      <c r="I13" s="298"/>
    </row>
    <row r="14" spans="1:9" ht="15" customHeight="1" x14ac:dyDescent="0.2">
      <c r="A14" s="280"/>
      <c r="B14" s="297"/>
      <c r="C14" s="297"/>
      <c r="D14" s="297"/>
      <c r="E14" s="297"/>
      <c r="F14" s="297"/>
      <c r="G14" s="297"/>
      <c r="H14" s="297"/>
      <c r="I14" s="297"/>
    </row>
    <row r="15" spans="1:9" ht="15" customHeight="1" x14ac:dyDescent="0.2">
      <c r="A15" s="280" t="s">
        <v>295</v>
      </c>
      <c r="B15" s="303" t="s">
        <v>369</v>
      </c>
      <c r="C15" s="300"/>
      <c r="D15" s="300"/>
      <c r="E15" s="300"/>
      <c r="F15" s="300"/>
      <c r="G15" s="300"/>
      <c r="H15" s="300"/>
      <c r="I15" s="300"/>
    </row>
    <row r="16" spans="1:9" ht="15" customHeight="1" x14ac:dyDescent="0.2">
      <c r="A16" s="280"/>
      <c r="B16" s="300"/>
      <c r="C16" s="300"/>
      <c r="D16" s="300"/>
      <c r="E16" s="300"/>
      <c r="F16" s="300"/>
      <c r="G16" s="300"/>
      <c r="H16" s="300"/>
      <c r="I16" s="300"/>
    </row>
    <row r="17" spans="1:13" ht="15" customHeight="1" x14ac:dyDescent="0.2">
      <c r="A17" s="280"/>
      <c r="B17" s="300"/>
      <c r="C17" s="300"/>
      <c r="D17" s="300"/>
      <c r="E17" s="300"/>
      <c r="F17" s="300"/>
      <c r="G17" s="300"/>
      <c r="H17" s="300"/>
      <c r="I17" s="300"/>
    </row>
    <row r="18" spans="1:13" ht="15" customHeight="1" x14ac:dyDescent="0.2">
      <c r="B18" s="6"/>
      <c r="C18" s="6"/>
      <c r="D18" s="217"/>
      <c r="E18" s="218"/>
      <c r="F18" s="218"/>
      <c r="G18" s="6"/>
      <c r="H18" s="6"/>
      <c r="I18" s="218"/>
    </row>
    <row r="19" spans="1:13" ht="15" customHeight="1" x14ac:dyDescent="0.2">
      <c r="A19" s="12" t="s">
        <v>295</v>
      </c>
      <c r="B19" s="3" t="s">
        <v>296</v>
      </c>
      <c r="C19" s="3"/>
      <c r="D19" s="3"/>
      <c r="E19" s="3"/>
      <c r="F19" s="3"/>
      <c r="G19" s="3"/>
      <c r="H19" s="3"/>
      <c r="I19" s="3"/>
    </row>
    <row r="20" spans="1:13" ht="15" customHeight="1" x14ac:dyDescent="0.2">
      <c r="A20" s="12"/>
      <c r="B20" s="281" t="s">
        <v>46</v>
      </c>
      <c r="C20" s="3" t="s">
        <v>352</v>
      </c>
      <c r="D20" s="3"/>
      <c r="E20" s="3"/>
      <c r="F20" s="3"/>
      <c r="G20" s="3"/>
      <c r="H20" s="3"/>
      <c r="I20" s="3"/>
    </row>
    <row r="21" spans="1:13" x14ac:dyDescent="0.2">
      <c r="A21" s="12"/>
      <c r="B21" s="12"/>
      <c r="C21" s="3" t="s">
        <v>325</v>
      </c>
      <c r="D21" s="3"/>
      <c r="E21" s="3"/>
      <c r="F21" s="3"/>
      <c r="G21" s="3"/>
      <c r="H21" s="3"/>
      <c r="I21" s="3"/>
    </row>
    <row r="22" spans="1:13" ht="15" customHeight="1" x14ac:dyDescent="0.2">
      <c r="A22" s="12"/>
      <c r="B22" s="12" t="s">
        <v>46</v>
      </c>
      <c r="C22" s="210" t="s">
        <v>349</v>
      </c>
      <c r="D22" s="3"/>
      <c r="E22" s="3"/>
      <c r="F22" s="3"/>
      <c r="G22" s="3"/>
      <c r="H22" s="3"/>
      <c r="I22" s="3"/>
    </row>
    <row r="23" spans="1:13" x14ac:dyDescent="0.2">
      <c r="A23" s="12"/>
      <c r="B23" s="12" t="s">
        <v>46</v>
      </c>
      <c r="C23" s="210" t="s">
        <v>367</v>
      </c>
      <c r="D23" s="3"/>
      <c r="E23" s="3"/>
      <c r="F23" s="3"/>
      <c r="G23" s="3"/>
      <c r="H23" s="3"/>
      <c r="I23" s="3"/>
    </row>
    <row r="24" spans="1:13" ht="15" customHeight="1" x14ac:dyDescent="0.2">
      <c r="A24" s="12"/>
      <c r="B24" s="12" t="s">
        <v>46</v>
      </c>
      <c r="C24" s="210" t="s">
        <v>322</v>
      </c>
      <c r="D24" s="3"/>
      <c r="E24" s="3"/>
      <c r="F24" s="3"/>
      <c r="G24" s="3"/>
      <c r="H24" s="3"/>
      <c r="I24" s="3"/>
    </row>
    <row r="25" spans="1:13" ht="15" customHeight="1" x14ac:dyDescent="0.2">
      <c r="A25" s="12"/>
      <c r="B25" s="19"/>
      <c r="C25" s="282" t="s">
        <v>336</v>
      </c>
      <c r="D25" s="3"/>
      <c r="E25" s="3"/>
      <c r="F25" s="3"/>
      <c r="G25" s="3"/>
      <c r="H25" s="3"/>
      <c r="I25" s="3"/>
      <c r="J25" s="3"/>
      <c r="K25" s="3"/>
      <c r="L25" s="3"/>
      <c r="M25" s="3"/>
    </row>
    <row r="26" spans="1:13" ht="15" customHeight="1" x14ac:dyDescent="0.2">
      <c r="A26" s="12"/>
      <c r="B26" s="282"/>
      <c r="C26" s="222" t="s">
        <v>337</v>
      </c>
      <c r="D26" s="301" t="s">
        <v>338</v>
      </c>
      <c r="E26" s="301"/>
      <c r="F26" s="301"/>
      <c r="G26" s="301"/>
      <c r="H26" s="301"/>
      <c r="I26" s="301"/>
      <c r="J26" s="301"/>
      <c r="K26" s="301"/>
      <c r="L26" s="301"/>
      <c r="M26" s="301"/>
    </row>
    <row r="27" spans="1:13" ht="15" customHeight="1" x14ac:dyDescent="0.2">
      <c r="A27" s="12"/>
      <c r="B27" s="3"/>
      <c r="C27" s="222" t="s">
        <v>339</v>
      </c>
      <c r="D27" s="3" t="s">
        <v>340</v>
      </c>
      <c r="E27" s="283"/>
      <c r="F27" s="283"/>
      <c r="G27" s="283"/>
      <c r="H27" s="283"/>
      <c r="I27" s="283"/>
      <c r="J27" s="283"/>
      <c r="K27" s="283"/>
      <c r="L27" s="3"/>
      <c r="M27" s="3"/>
    </row>
    <row r="28" spans="1:13" ht="15" customHeight="1" x14ac:dyDescent="0.2">
      <c r="A28" s="12"/>
      <c r="B28" s="3"/>
      <c r="C28" s="222"/>
      <c r="D28" s="3" t="s">
        <v>341</v>
      </c>
      <c r="L28" s="3"/>
      <c r="M28" s="3"/>
    </row>
    <row r="29" spans="1:13" ht="15" customHeight="1" x14ac:dyDescent="0.2">
      <c r="A29" s="12"/>
      <c r="B29" s="3"/>
      <c r="C29" s="222"/>
      <c r="D29" s="3" t="s">
        <v>342</v>
      </c>
      <c r="L29" s="3"/>
      <c r="M29" s="3"/>
    </row>
    <row r="30" spans="1:13" ht="15" customHeight="1" x14ac:dyDescent="0.2">
      <c r="A30" s="12"/>
      <c r="B30" s="284"/>
      <c r="C30" s="222" t="s">
        <v>343</v>
      </c>
      <c r="D30" s="301" t="s">
        <v>344</v>
      </c>
      <c r="E30" s="301"/>
      <c r="F30" s="301"/>
      <c r="G30" s="301"/>
      <c r="H30" s="301"/>
      <c r="I30" s="301"/>
      <c r="J30" s="301"/>
      <c r="K30" s="301"/>
      <c r="L30" s="301"/>
      <c r="M30" s="301"/>
    </row>
    <row r="31" spans="1:13" ht="15" customHeight="1" x14ac:dyDescent="0.2">
      <c r="A31" s="12"/>
      <c r="B31" s="12" t="s">
        <v>46</v>
      </c>
      <c r="C31" s="302" t="s">
        <v>368</v>
      </c>
      <c r="D31" s="300"/>
      <c r="E31" s="300"/>
      <c r="F31" s="300"/>
      <c r="G31" s="300"/>
      <c r="H31" s="300"/>
      <c r="I31" s="300"/>
      <c r="J31" s="3"/>
      <c r="K31" s="3"/>
      <c r="L31" s="3"/>
      <c r="M31" s="3"/>
    </row>
    <row r="32" spans="1:13" x14ac:dyDescent="0.2">
      <c r="A32" s="12"/>
      <c r="B32" s="12"/>
      <c r="C32" s="300"/>
      <c r="D32" s="300"/>
      <c r="E32" s="300"/>
      <c r="F32" s="300"/>
      <c r="G32" s="300"/>
      <c r="H32" s="300"/>
      <c r="I32" s="300"/>
    </row>
    <row r="33" spans="1:9" x14ac:dyDescent="0.2">
      <c r="A33" s="12"/>
      <c r="B33" s="12"/>
      <c r="C33" s="300"/>
      <c r="D33" s="300"/>
      <c r="E33" s="300"/>
      <c r="F33" s="300"/>
      <c r="G33" s="300"/>
      <c r="H33" s="300"/>
      <c r="I33" s="300"/>
    </row>
    <row r="34" spans="1:9" x14ac:dyDescent="0.2">
      <c r="A34" s="12"/>
      <c r="B34" s="12"/>
      <c r="C34" s="270"/>
      <c r="D34" s="270"/>
      <c r="E34" s="270"/>
      <c r="F34" s="270"/>
      <c r="G34" s="270"/>
      <c r="H34" s="270"/>
      <c r="I34" s="270"/>
    </row>
    <row r="35" spans="1:9" x14ac:dyDescent="0.2">
      <c r="A35" s="12" t="s">
        <v>295</v>
      </c>
      <c r="B35" s="3" t="s">
        <v>298</v>
      </c>
      <c r="C35" s="3"/>
      <c r="D35" s="3"/>
      <c r="E35" s="3"/>
      <c r="F35" s="3"/>
      <c r="G35" s="3"/>
      <c r="H35" s="3"/>
      <c r="I35" s="3"/>
    </row>
    <row r="36" spans="1:9" x14ac:dyDescent="0.2">
      <c r="B36" s="12" t="s">
        <v>46</v>
      </c>
      <c r="C36" s="3" t="s">
        <v>359</v>
      </c>
      <c r="D36" s="3"/>
      <c r="E36" s="3"/>
      <c r="F36" s="3"/>
      <c r="G36" s="3"/>
      <c r="H36" s="3"/>
      <c r="I36" s="3"/>
    </row>
    <row r="37" spans="1:9" x14ac:dyDescent="0.2">
      <c r="B37" s="12"/>
      <c r="C37" s="3"/>
      <c r="D37" s="3"/>
      <c r="E37" s="3"/>
      <c r="F37" s="3"/>
      <c r="G37" s="3"/>
      <c r="H37" s="3"/>
      <c r="I37" s="3"/>
    </row>
    <row r="38" spans="1:9" ht="15" customHeight="1" x14ac:dyDescent="0.2">
      <c r="A38" s="12" t="s">
        <v>295</v>
      </c>
      <c r="B38" s="3" t="s">
        <v>346</v>
      </c>
      <c r="C38" s="3"/>
      <c r="D38" s="3"/>
      <c r="E38" s="3"/>
      <c r="F38" s="3"/>
      <c r="G38" s="3"/>
      <c r="H38" s="3"/>
      <c r="I38" s="3"/>
    </row>
    <row r="39" spans="1:9" ht="15" customHeight="1" x14ac:dyDescent="0.2">
      <c r="B39" s="12" t="s">
        <v>46</v>
      </c>
      <c r="C39" s="3" t="s">
        <v>318</v>
      </c>
      <c r="D39" s="3"/>
      <c r="E39" s="3"/>
      <c r="F39" s="3"/>
      <c r="G39" s="3"/>
      <c r="H39" s="3"/>
      <c r="I39" s="3"/>
    </row>
    <row r="40" spans="1:9" ht="15" customHeight="1" x14ac:dyDescent="0.2">
      <c r="B40" s="3" t="s">
        <v>46</v>
      </c>
      <c r="C40" s="3" t="s">
        <v>345</v>
      </c>
      <c r="D40" s="3"/>
      <c r="E40" s="3"/>
      <c r="F40" s="3"/>
      <c r="G40" s="3"/>
      <c r="H40" s="3"/>
      <c r="I40" s="3"/>
    </row>
    <row r="41" spans="1:9" ht="15" customHeight="1" x14ac:dyDescent="0.2">
      <c r="B41" s="12"/>
      <c r="C41" s="3"/>
      <c r="D41" s="3"/>
      <c r="E41" s="3"/>
      <c r="F41" s="3"/>
      <c r="G41" s="3"/>
      <c r="H41" s="3"/>
      <c r="I41" s="3"/>
    </row>
    <row r="42" spans="1:9" ht="15" customHeight="1" x14ac:dyDescent="0.2">
      <c r="A42" s="12" t="s">
        <v>295</v>
      </c>
      <c r="B42" s="3" t="s">
        <v>309</v>
      </c>
      <c r="C42" s="3"/>
      <c r="D42" s="3"/>
      <c r="E42" s="3"/>
      <c r="F42" s="3"/>
      <c r="G42" s="3"/>
      <c r="H42" s="3"/>
      <c r="I42" s="3"/>
    </row>
    <row r="43" spans="1:9" ht="15" customHeight="1" x14ac:dyDescent="0.2">
      <c r="A43" s="12"/>
      <c r="B43" s="12" t="s">
        <v>46</v>
      </c>
      <c r="C43" s="3" t="s">
        <v>297</v>
      </c>
      <c r="D43" s="3"/>
      <c r="E43" s="3"/>
      <c r="F43" s="3"/>
      <c r="G43" s="3"/>
      <c r="H43" s="3"/>
      <c r="I43" s="3"/>
    </row>
    <row r="44" spans="1:9" ht="15" customHeight="1" x14ac:dyDescent="0.2">
      <c r="A44" s="12"/>
      <c r="B44" s="12" t="s">
        <v>46</v>
      </c>
      <c r="C44" s="3" t="s">
        <v>317</v>
      </c>
      <c r="D44" s="3"/>
      <c r="E44" s="3"/>
      <c r="F44" s="3"/>
      <c r="G44" s="3"/>
      <c r="H44" s="3"/>
      <c r="I44" s="3"/>
    </row>
    <row r="45" spans="1:9" ht="15" customHeight="1" x14ac:dyDescent="0.2">
      <c r="A45" s="12"/>
      <c r="B45" s="12"/>
      <c r="C45" s="3"/>
      <c r="D45" s="3"/>
      <c r="E45" s="3"/>
      <c r="F45" s="3"/>
      <c r="G45" s="3"/>
      <c r="H45" s="3"/>
      <c r="I45" s="3"/>
    </row>
    <row r="46" spans="1:9" ht="15" customHeight="1" x14ac:dyDescent="0.2">
      <c r="A46" s="12" t="s">
        <v>295</v>
      </c>
      <c r="B46" s="3" t="s">
        <v>321</v>
      </c>
      <c r="C46" s="3"/>
      <c r="D46" s="3"/>
      <c r="E46" s="3"/>
      <c r="F46" s="3"/>
      <c r="G46" s="3"/>
      <c r="H46" s="3"/>
      <c r="I46" s="3"/>
    </row>
    <row r="47" spans="1:9" ht="15" customHeight="1" x14ac:dyDescent="0.2">
      <c r="A47" s="12"/>
      <c r="B47" s="3"/>
      <c r="C47" s="3"/>
      <c r="D47" s="3"/>
      <c r="E47" s="3"/>
      <c r="F47" s="3"/>
      <c r="G47" s="3"/>
      <c r="H47" s="3"/>
      <c r="I47" s="3"/>
    </row>
    <row r="48" spans="1:9" ht="15" customHeight="1" x14ac:dyDescent="0.2">
      <c r="A48" s="280" t="s">
        <v>295</v>
      </c>
      <c r="B48" s="3" t="s">
        <v>299</v>
      </c>
      <c r="C48" s="3"/>
      <c r="D48" s="3"/>
      <c r="E48" s="3"/>
      <c r="F48" s="3"/>
      <c r="G48" s="3"/>
      <c r="H48" s="3"/>
      <c r="I48" s="3"/>
    </row>
    <row r="49" spans="1:9" ht="15" customHeight="1" x14ac:dyDescent="0.2">
      <c r="A49" s="280"/>
      <c r="B49" s="3"/>
      <c r="C49" s="3"/>
      <c r="D49" s="3"/>
      <c r="E49" s="3"/>
      <c r="F49" s="3"/>
      <c r="G49" s="3"/>
      <c r="H49" s="3"/>
      <c r="I49" s="3"/>
    </row>
    <row r="50" spans="1:9" ht="15" customHeight="1" x14ac:dyDescent="0.2">
      <c r="A50" s="280" t="s">
        <v>295</v>
      </c>
      <c r="B50" s="285" t="s">
        <v>300</v>
      </c>
      <c r="C50" s="282"/>
      <c r="D50" s="282"/>
      <c r="E50" s="282"/>
      <c r="F50" s="282"/>
      <c r="G50" s="282"/>
      <c r="H50" s="282"/>
      <c r="I50" s="282"/>
    </row>
    <row r="51" spans="1:9" x14ac:dyDescent="0.2">
      <c r="B51" s="3" t="s">
        <v>46</v>
      </c>
      <c r="C51" s="210" t="s">
        <v>319</v>
      </c>
      <c r="D51" s="282"/>
      <c r="E51" s="282"/>
      <c r="F51" s="282"/>
      <c r="G51" s="282"/>
      <c r="H51" s="282"/>
      <c r="I51" s="282"/>
    </row>
    <row r="52" spans="1:9" x14ac:dyDescent="0.2">
      <c r="B52" s="3" t="s">
        <v>46</v>
      </c>
      <c r="C52" s="210" t="s">
        <v>301</v>
      </c>
      <c r="D52" s="282"/>
      <c r="E52" s="282"/>
      <c r="F52" s="282"/>
      <c r="G52" s="282"/>
      <c r="H52" s="282"/>
      <c r="I52" s="282"/>
    </row>
    <row r="53" spans="1:9" x14ac:dyDescent="0.2">
      <c r="B53" s="3" t="s">
        <v>46</v>
      </c>
      <c r="C53" s="282" t="s">
        <v>306</v>
      </c>
      <c r="D53" s="282"/>
      <c r="E53" s="282"/>
      <c r="F53" s="282"/>
      <c r="G53" s="282"/>
      <c r="H53" s="282"/>
      <c r="I53" s="282"/>
    </row>
    <row r="54" spans="1:9" x14ac:dyDescent="0.2">
      <c r="B54" s="3"/>
      <c r="C54" s="282"/>
      <c r="D54" s="282"/>
      <c r="E54" s="282"/>
      <c r="F54" s="282"/>
      <c r="G54" s="282"/>
      <c r="H54" s="282"/>
      <c r="I54" s="282"/>
    </row>
    <row r="55" spans="1:9" x14ac:dyDescent="0.2">
      <c r="A55" s="280" t="s">
        <v>295</v>
      </c>
      <c r="B55" s="3" t="s">
        <v>320</v>
      </c>
      <c r="C55" s="3"/>
      <c r="D55" s="3"/>
      <c r="E55" s="3"/>
      <c r="F55" s="3"/>
      <c r="G55" s="3"/>
      <c r="H55" s="3"/>
      <c r="I55" s="3"/>
    </row>
    <row r="56" spans="1:9" x14ac:dyDescent="0.2">
      <c r="B56" s="12" t="s">
        <v>46</v>
      </c>
      <c r="C56" s="298" t="s">
        <v>350</v>
      </c>
      <c r="D56" s="300"/>
      <c r="E56" s="300"/>
      <c r="F56" s="300"/>
      <c r="G56" s="300"/>
      <c r="H56" s="300"/>
      <c r="I56" s="300"/>
    </row>
    <row r="57" spans="1:9" x14ac:dyDescent="0.2">
      <c r="C57" s="300"/>
      <c r="D57" s="300"/>
      <c r="E57" s="300"/>
      <c r="F57" s="300"/>
      <c r="G57" s="300"/>
      <c r="H57" s="300"/>
      <c r="I57" s="300"/>
    </row>
    <row r="58" spans="1:9" x14ac:dyDescent="0.2">
      <c r="C58" s="270"/>
      <c r="D58" s="270"/>
      <c r="E58" s="270"/>
      <c r="F58" s="270"/>
      <c r="G58" s="270"/>
      <c r="H58" s="270"/>
      <c r="I58" s="270"/>
    </row>
    <row r="59" spans="1:9" x14ac:dyDescent="0.2">
      <c r="A59" s="46" t="s">
        <v>366</v>
      </c>
    </row>
  </sheetData>
  <mergeCells count="7">
    <mergeCell ref="B9:I10"/>
    <mergeCell ref="D26:M26"/>
    <mergeCell ref="D30:M30"/>
    <mergeCell ref="B12:I13"/>
    <mergeCell ref="C56:I57"/>
    <mergeCell ref="C31:I33"/>
    <mergeCell ref="B15:I17"/>
  </mergeCells>
  <pageMargins left="0.7" right="0.7" top="0.75" bottom="0.75" header="0.3" footer="0.3"/>
  <pageSetup scale="66" fitToHeight="0"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19" ma:contentTypeDescription="Crée un document." ma:contentTypeScope="" ma:versionID="50cfa9ebb76d7b6a88b1591496c403b7">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870a3a0e51ae97eb1868ef39ee7df026"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Keywordtopic xmlns="995c7fa0-c7ce-4135-b1bb-e7af7b680b45" xsi:nil="true"/>
    <lcf76f155ced4ddcb4097134ff3c332f xmlns="995c7fa0-c7ce-4135-b1bb-e7af7b680b45">
      <Terms xmlns="http://schemas.microsoft.com/office/infopath/2007/PartnerControls"/>
    </lcf76f155ced4ddcb4097134ff3c332f>
    <tag xmlns="995c7fa0-c7ce-4135-b1bb-e7af7b680b45" xsi:nil="true"/>
    <TaxCatchAll xmlns="dc2e72fa-f2bf-4b7e-897e-98e66666beee" xsi:nil="true"/>
    <_dlc_DocId xmlns="dc2e72fa-f2bf-4b7e-897e-98e66666beee">CMFREL-1750552771-5257</_dlc_DocId>
    <_dlc_DocIdUrl xmlns="dc2e72fa-f2bf-4b7e-897e-98e66666beee">
      <Url>https://telefilm.sharepoint.com/sites/TheRebrandGroup/_layouts/15/DocIdRedir.aspx?ID=CMFREL-1750552771-5257</Url>
      <Description>CMFREL-1750552771-5257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7229633-28F7-401A-852D-7D0218014223}">
  <ds:schemaRefs>
    <ds:schemaRef ds:uri="http://schemas.microsoft.com/sharepoint/v3/contenttype/forms"/>
  </ds:schemaRefs>
</ds:datastoreItem>
</file>

<file path=customXml/itemProps2.xml><?xml version="1.0" encoding="utf-8"?>
<ds:datastoreItem xmlns:ds="http://schemas.openxmlformats.org/officeDocument/2006/customXml" ds:itemID="{B49B7DC1-EC47-4FA4-A621-DAA8B54005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5c7fa0-c7ce-4135-b1bb-e7af7b680b45"/>
    <ds:schemaRef ds:uri="dc2e72fa-f2bf-4b7e-897e-98e66666b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C57C53-F349-4CFD-AE77-888E4D63A979}">
  <ds:schemaRefs>
    <ds:schemaRef ds:uri="http://purl.org/dc/elements/1.1/"/>
    <ds:schemaRef ds:uri="995c7fa0-c7ce-4135-b1bb-e7af7b680b45"/>
    <ds:schemaRef ds:uri="http://schemas.openxmlformats.org/package/2006/metadata/core-properties"/>
    <ds:schemaRef ds:uri="http://schemas.microsoft.com/office/infopath/2007/PartnerControls"/>
    <ds:schemaRef ds:uri="http://www.w3.org/XML/1998/namespace"/>
    <ds:schemaRef ds:uri="http://purl.org/dc/terms/"/>
    <ds:schemaRef ds:uri="http://purl.org/dc/dcmitype/"/>
    <ds:schemaRef ds:uri="http://schemas.microsoft.com/office/2006/metadata/properties"/>
    <ds:schemaRef ds:uri="http://schemas.microsoft.com/office/2006/documentManagement/types"/>
    <ds:schemaRef ds:uri="dc2e72fa-f2bf-4b7e-897e-98e66666beee"/>
  </ds:schemaRefs>
</ds:datastoreItem>
</file>

<file path=customXml/itemProps4.xml><?xml version="1.0" encoding="utf-8"?>
<ds:datastoreItem xmlns:ds="http://schemas.openxmlformats.org/officeDocument/2006/customXml" ds:itemID="{84E30778-2EE2-4304-9B81-42150B104B1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Summary (locked)</vt:lpstr>
      <vt:lpstr>Detail</vt:lpstr>
      <vt:lpstr>Cash Flow</vt:lpstr>
      <vt:lpstr>Instructions</vt:lpstr>
      <vt:lpstr>Detail!Impression_des_titres</vt:lpstr>
      <vt:lpstr>Detail!Zone_d_impression</vt:lpstr>
      <vt:lpstr>'Summary (locked)'!Zone_d_impression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Coultish, Shelley (TOR)</dc:creator>
  <cp:keywords/>
  <dc:description/>
  <cp:lastModifiedBy>Beliveau, Elaine (MTL)</cp:lastModifiedBy>
  <cp:revision/>
  <cp:lastPrinted>2026-01-06T15:28:38Z</cp:lastPrinted>
  <dcterms:created xsi:type="dcterms:W3CDTF">2004-11-22T17:14:34Z</dcterms:created>
  <dcterms:modified xsi:type="dcterms:W3CDTF">2026-04-01T19:56:57Z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0x0101003F0F0EE28623B24B9641CB1035C1DF0B</vt:lpwstr>
  </property>
  <property fmtid="{D5CDD505-2E9C-101B-9397-08002B2CF9AE}" pid="3" name="_dlc_DocIdItemGuid">
    <vt:lpwstr>1f199cdd-16e2-44fe-ad16-f34731334013</vt:lpwstr>
  </property>
  <property fmtid="{D5CDD505-2E9C-101B-9397-08002B2CF9AE}" pid="4" name="MediaServiceImageTags">
    <vt:lpwstr/>
  </property>
</Properties>
</file>