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6-2027 Interactive Digital Media - Application Documents per Program/Iteration Program/26-27 ITÉRATION/ITERATION - Final/"/>
    </mc:Choice>
  </mc:AlternateContent>
  <xr:revisionPtr revIDLastSave="64" documentId="8_{1605A0C5-C781-4994-A4ED-CAD99B18AC9C}" xr6:coauthVersionLast="47" xr6:coauthVersionMax="47" xr10:uidLastSave="{4F9F7D83-4665-41F9-AA70-048DA4888FEF}"/>
  <bookViews>
    <workbookView xWindow="-120" yWindow="-120" windowWidth="29040" windowHeight="1572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Detail!$A$1:$Y$229</definedName>
    <definedName name="_xlnm.Print_Area" localSheetId="0">'Summary (locked)'!$A$1:$L$58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2" i="3" l="1"/>
  <c r="R218" i="3" l="1"/>
  <c r="Q218" i="3"/>
  <c r="P218" i="3"/>
  <c r="N150" i="3" l="1"/>
  <c r="N149" i="3"/>
  <c r="N148" i="3"/>
  <c r="N147" i="3"/>
  <c r="N146" i="3"/>
  <c r="N145" i="3"/>
  <c r="N144" i="3"/>
  <c r="N143" i="3"/>
  <c r="N142" i="3"/>
  <c r="N141" i="3"/>
  <c r="N140" i="3"/>
  <c r="N139" i="3"/>
  <c r="N133" i="3"/>
  <c r="N132" i="3"/>
  <c r="N131" i="3"/>
  <c r="N130" i="3"/>
  <c r="N129" i="3"/>
  <c r="N128" i="3"/>
  <c r="N127" i="3"/>
  <c r="N126" i="3"/>
  <c r="P42" i="4" l="1"/>
  <c r="C7" i="2"/>
  <c r="D5" i="4"/>
  <c r="Y76" i="3"/>
  <c r="X76" i="3"/>
  <c r="V76" i="3"/>
  <c r="U76" i="3"/>
  <c r="T76" i="3"/>
  <c r="R76" i="3"/>
  <c r="H76" i="3"/>
  <c r="O76" i="3" l="1"/>
  <c r="N76" i="3"/>
  <c r="D6" i="4"/>
  <c r="D4" i="4"/>
  <c r="Q25" i="3"/>
  <c r="P25" i="3"/>
  <c r="Y24" i="3" l="1"/>
  <c r="X24" i="3"/>
  <c r="V24" i="3"/>
  <c r="U24" i="3"/>
  <c r="T24" i="3"/>
  <c r="R24" i="3"/>
  <c r="O22" i="3"/>
  <c r="H44" i="3"/>
  <c r="N44" i="3" s="1"/>
  <c r="I224" i="3"/>
  <c r="G224" i="3"/>
  <c r="I222" i="3"/>
  <c r="G222" i="3"/>
  <c r="O150" i="3"/>
  <c r="O149" i="3"/>
  <c r="O148" i="3"/>
  <c r="O147" i="3"/>
  <c r="O146" i="3"/>
  <c r="O145" i="3"/>
  <c r="O144" i="3"/>
  <c r="O143" i="3"/>
  <c r="O142" i="3"/>
  <c r="O141" i="3"/>
  <c r="O140" i="3"/>
  <c r="O139" i="3"/>
  <c r="O133" i="3"/>
  <c r="O132" i="3"/>
  <c r="O131" i="3"/>
  <c r="O130" i="3"/>
  <c r="O129" i="3"/>
  <c r="O128" i="3"/>
  <c r="O127" i="3"/>
  <c r="O126" i="3"/>
  <c r="O209" i="3"/>
  <c r="O208" i="3"/>
  <c r="O207" i="3"/>
  <c r="O205" i="3"/>
  <c r="O204" i="3"/>
  <c r="O202" i="3"/>
  <c r="O191" i="3"/>
  <c r="O190" i="3"/>
  <c r="O189" i="3"/>
  <c r="O188" i="3"/>
  <c r="O187" i="3"/>
  <c r="O186" i="3"/>
  <c r="O185" i="3"/>
  <c r="O184" i="3"/>
  <c r="O183" i="3"/>
  <c r="O182" i="3"/>
  <c r="O181" i="3"/>
  <c r="O180" i="3"/>
  <c r="O179" i="3"/>
  <c r="O178" i="3"/>
  <c r="O177" i="3"/>
  <c r="O176" i="3"/>
  <c r="O170" i="3"/>
  <c r="O169" i="3"/>
  <c r="O168" i="3"/>
  <c r="O167" i="3"/>
  <c r="O166" i="3"/>
  <c r="O165" i="3"/>
  <c r="O164" i="3"/>
  <c r="O163" i="3"/>
  <c r="O162" i="3"/>
  <c r="O35" i="3"/>
  <c r="O34" i="3"/>
  <c r="O33" i="3"/>
  <c r="O32" i="3"/>
  <c r="O31" i="3"/>
  <c r="K10" i="2" l="1"/>
  <c r="K9" i="2"/>
  <c r="Q214" i="3"/>
  <c r="P214" i="3"/>
  <c r="Q201" i="3"/>
  <c r="P201" i="3"/>
  <c r="Q175" i="3"/>
  <c r="P175" i="3"/>
  <c r="Q161" i="3"/>
  <c r="P161" i="3"/>
  <c r="Q138" i="3"/>
  <c r="P138" i="3"/>
  <c r="Q125" i="3"/>
  <c r="P125" i="3"/>
  <c r="Q110" i="3"/>
  <c r="P110" i="3"/>
  <c r="Q103" i="3"/>
  <c r="P103" i="3"/>
  <c r="Q95" i="3"/>
  <c r="P95" i="3"/>
  <c r="Q82" i="3"/>
  <c r="P82" i="3"/>
  <c r="Q70" i="3"/>
  <c r="P70" i="3"/>
  <c r="Q56" i="3"/>
  <c r="P56" i="3"/>
  <c r="Q42" i="3"/>
  <c r="P42" i="3"/>
  <c r="Q29" i="3"/>
  <c r="P29" i="3"/>
  <c r="Q21" i="3"/>
  <c r="P21" i="3"/>
  <c r="C8" i="2"/>
  <c r="C6" i="2"/>
  <c r="H118" i="3" l="1"/>
  <c r="H117" i="3"/>
  <c r="H116" i="3"/>
  <c r="H115" i="3"/>
  <c r="H114" i="3"/>
  <c r="H113" i="3"/>
  <c r="H112" i="3"/>
  <c r="H111" i="3"/>
  <c r="H105" i="3"/>
  <c r="H104" i="3"/>
  <c r="H98" i="3"/>
  <c r="H97" i="3"/>
  <c r="H96" i="3"/>
  <c r="H90" i="3"/>
  <c r="H89" i="3"/>
  <c r="H88" i="3"/>
  <c r="H87" i="3"/>
  <c r="H86" i="3"/>
  <c r="H85" i="3"/>
  <c r="H84" i="3"/>
  <c r="H83" i="3"/>
  <c r="H77" i="3"/>
  <c r="H75" i="3"/>
  <c r="H74" i="3"/>
  <c r="H73" i="3"/>
  <c r="H72" i="3"/>
  <c r="H71" i="3"/>
  <c r="H64" i="3"/>
  <c r="H63" i="3"/>
  <c r="H62" i="3"/>
  <c r="H61" i="3"/>
  <c r="H60" i="3"/>
  <c r="H59" i="3"/>
  <c r="H65" i="3"/>
  <c r="H58" i="3"/>
  <c r="H57" i="3"/>
  <c r="H51" i="3"/>
  <c r="N51" i="3" s="1"/>
  <c r="H50" i="3"/>
  <c r="H49" i="3"/>
  <c r="H48" i="3"/>
  <c r="H47" i="3"/>
  <c r="H46" i="3"/>
  <c r="H45" i="3"/>
  <c r="O44" i="3"/>
  <c r="J10" i="2"/>
  <c r="J9" i="2"/>
  <c r="R216" i="3"/>
  <c r="R215" i="3"/>
  <c r="R209" i="3"/>
  <c r="R208" i="3"/>
  <c r="R207" i="3"/>
  <c r="R205" i="3"/>
  <c r="R204" i="3"/>
  <c r="R202" i="3"/>
  <c r="R191" i="3"/>
  <c r="R190" i="3"/>
  <c r="R189" i="3"/>
  <c r="R188" i="3"/>
  <c r="R187" i="3"/>
  <c r="R186" i="3"/>
  <c r="R185" i="3"/>
  <c r="R184" i="3"/>
  <c r="R183" i="3"/>
  <c r="R182" i="3"/>
  <c r="R181" i="3"/>
  <c r="R180" i="3"/>
  <c r="R179" i="3"/>
  <c r="R178" i="3"/>
  <c r="R177" i="3"/>
  <c r="R176" i="3"/>
  <c r="R170" i="3"/>
  <c r="R169" i="3"/>
  <c r="R168" i="3"/>
  <c r="R167" i="3"/>
  <c r="R166" i="3"/>
  <c r="R165" i="3"/>
  <c r="R164" i="3"/>
  <c r="R163" i="3"/>
  <c r="R162" i="3"/>
  <c r="R150" i="3"/>
  <c r="R149" i="3"/>
  <c r="R148" i="3"/>
  <c r="R147" i="3"/>
  <c r="R146" i="3"/>
  <c r="R145" i="3"/>
  <c r="R144" i="3"/>
  <c r="R143" i="3"/>
  <c r="R142" i="3"/>
  <c r="R141" i="3"/>
  <c r="R140" i="3"/>
  <c r="R139" i="3"/>
  <c r="R133" i="3"/>
  <c r="R132" i="3"/>
  <c r="R131" i="3"/>
  <c r="R130" i="3"/>
  <c r="R129" i="3"/>
  <c r="R128" i="3"/>
  <c r="R127" i="3"/>
  <c r="R126" i="3"/>
  <c r="R118" i="3"/>
  <c r="R117" i="3"/>
  <c r="R116" i="3"/>
  <c r="R115" i="3"/>
  <c r="R114" i="3"/>
  <c r="R113" i="3"/>
  <c r="R112" i="3"/>
  <c r="R111" i="3"/>
  <c r="R105" i="3"/>
  <c r="R104" i="3"/>
  <c r="R98" i="3"/>
  <c r="R97" i="3"/>
  <c r="R96" i="3"/>
  <c r="R90" i="3"/>
  <c r="R89" i="3"/>
  <c r="R88" i="3"/>
  <c r="R87" i="3"/>
  <c r="R86" i="3"/>
  <c r="R85" i="3"/>
  <c r="R84" i="3"/>
  <c r="R83" i="3"/>
  <c r="R77" i="3"/>
  <c r="R75" i="3"/>
  <c r="R74" i="3"/>
  <c r="R73" i="3"/>
  <c r="R72" i="3"/>
  <c r="R71" i="3"/>
  <c r="R65" i="3"/>
  <c r="R64" i="3"/>
  <c r="R63" i="3"/>
  <c r="R62" i="3"/>
  <c r="R61" i="3"/>
  <c r="R60" i="3"/>
  <c r="R59" i="3"/>
  <c r="R58" i="3"/>
  <c r="R57" i="3"/>
  <c r="R51" i="3"/>
  <c r="R50" i="3"/>
  <c r="R49" i="3"/>
  <c r="R48" i="3"/>
  <c r="R47" i="3"/>
  <c r="R46" i="3"/>
  <c r="R45" i="3"/>
  <c r="R44" i="3"/>
  <c r="R35" i="3"/>
  <c r="R34" i="3"/>
  <c r="R33" i="3"/>
  <c r="R32" i="3"/>
  <c r="R31" i="3"/>
  <c r="R23" i="3"/>
  <c r="R25" i="3" s="1"/>
  <c r="O112" i="3" l="1"/>
  <c r="N112" i="3"/>
  <c r="O60" i="3"/>
  <c r="N60" i="3"/>
  <c r="O50" i="3"/>
  <c r="N50" i="3"/>
  <c r="O62" i="3"/>
  <c r="N62" i="3"/>
  <c r="O77" i="3"/>
  <c r="N77" i="3"/>
  <c r="O90" i="3"/>
  <c r="N90" i="3"/>
  <c r="O113" i="3"/>
  <c r="N113" i="3"/>
  <c r="O63" i="3"/>
  <c r="N63" i="3"/>
  <c r="O83" i="3"/>
  <c r="N83" i="3"/>
  <c r="O96" i="3"/>
  <c r="N96" i="3"/>
  <c r="O114" i="3"/>
  <c r="N114" i="3"/>
  <c r="O48" i="3"/>
  <c r="N48" i="3"/>
  <c r="O49" i="3"/>
  <c r="N49" i="3"/>
  <c r="O57" i="3"/>
  <c r="N57" i="3"/>
  <c r="O64" i="3"/>
  <c r="N64" i="3"/>
  <c r="O84" i="3"/>
  <c r="N84" i="3"/>
  <c r="O97" i="3"/>
  <c r="N97" i="3"/>
  <c r="O115" i="3"/>
  <c r="N115" i="3"/>
  <c r="O111" i="3"/>
  <c r="N111" i="3"/>
  <c r="O61" i="3"/>
  <c r="N61" i="3"/>
  <c r="O45" i="3"/>
  <c r="N45" i="3"/>
  <c r="O58" i="3"/>
  <c r="N58" i="3"/>
  <c r="O71" i="3"/>
  <c r="N71" i="3"/>
  <c r="O85" i="3"/>
  <c r="N85" i="3"/>
  <c r="O98" i="3"/>
  <c r="N98" i="3"/>
  <c r="O116" i="3"/>
  <c r="N116" i="3"/>
  <c r="O88" i="3"/>
  <c r="N88" i="3"/>
  <c r="O75" i="3"/>
  <c r="N75" i="3"/>
  <c r="O46" i="3"/>
  <c r="N46" i="3"/>
  <c r="O65" i="3"/>
  <c r="N65" i="3"/>
  <c r="O72" i="3"/>
  <c r="N72" i="3"/>
  <c r="O86" i="3"/>
  <c r="N86" i="3"/>
  <c r="O104" i="3"/>
  <c r="N104" i="3"/>
  <c r="O117" i="3"/>
  <c r="N117" i="3"/>
  <c r="O74" i="3"/>
  <c r="N74" i="3"/>
  <c r="O89" i="3"/>
  <c r="N89" i="3"/>
  <c r="O47" i="3"/>
  <c r="N47" i="3"/>
  <c r="O59" i="3"/>
  <c r="N59" i="3"/>
  <c r="O73" i="3"/>
  <c r="N73" i="3"/>
  <c r="O87" i="3"/>
  <c r="N87" i="3"/>
  <c r="O105" i="3"/>
  <c r="N105" i="3"/>
  <c r="O118" i="3"/>
  <c r="N118" i="3"/>
  <c r="O51" i="3"/>
  <c r="R106" i="3"/>
  <c r="R119" i="3"/>
  <c r="R99" i="3"/>
  <c r="R52" i="3"/>
  <c r="R66" i="3"/>
  <c r="R91" i="3"/>
  <c r="R171" i="3"/>
  <c r="R36" i="3"/>
  <c r="R78" i="3"/>
  <c r="R192" i="3"/>
  <c r="R210" i="3"/>
  <c r="R134" i="3"/>
  <c r="R151" i="3"/>
  <c r="C42" i="4"/>
  <c r="C41" i="4"/>
  <c r="K41" i="2" l="1"/>
  <c r="K40" i="2"/>
  <c r="J41" i="2"/>
  <c r="J40" i="2"/>
  <c r="C49" i="2" l="1"/>
  <c r="C47" i="2"/>
  <c r="E49" i="2"/>
  <c r="E47" i="2"/>
  <c r="Q210" i="3"/>
  <c r="K36" i="2" s="1"/>
  <c r="K37" i="2" s="1"/>
  <c r="P210" i="3"/>
  <c r="J36" i="2" s="1"/>
  <c r="J37" i="2" s="1"/>
  <c r="Q192" i="3"/>
  <c r="K33" i="2" s="1"/>
  <c r="P192" i="3"/>
  <c r="Q171" i="3"/>
  <c r="K32" i="2" s="1"/>
  <c r="P171" i="3"/>
  <c r="J32" i="2" s="1"/>
  <c r="Q151" i="3"/>
  <c r="K26" i="2" s="1"/>
  <c r="P151" i="3"/>
  <c r="J26" i="2" s="1"/>
  <c r="Q134" i="3"/>
  <c r="K25" i="2" s="1"/>
  <c r="P134" i="3"/>
  <c r="J25" i="2" s="1"/>
  <c r="Q119" i="3"/>
  <c r="K22" i="2" s="1"/>
  <c r="P119" i="3"/>
  <c r="J22" i="2" s="1"/>
  <c r="Q106" i="3"/>
  <c r="K21" i="2" s="1"/>
  <c r="P106" i="3"/>
  <c r="J21" i="2" s="1"/>
  <c r="Q99" i="3"/>
  <c r="K20" i="2" s="1"/>
  <c r="P99" i="3"/>
  <c r="J20" i="2" s="1"/>
  <c r="Q91" i="3"/>
  <c r="K19" i="2" s="1"/>
  <c r="P91" i="3"/>
  <c r="J19" i="2" s="1"/>
  <c r="Q78" i="3"/>
  <c r="K18" i="2" s="1"/>
  <c r="P78" i="3"/>
  <c r="J18" i="2" s="1"/>
  <c r="Q66" i="3"/>
  <c r="K17" i="2" s="1"/>
  <c r="P66" i="3"/>
  <c r="J17" i="2" s="1"/>
  <c r="Q52" i="3"/>
  <c r="K16" i="2" s="1"/>
  <c r="P52" i="3"/>
  <c r="J16" i="2" s="1"/>
  <c r="Q36" i="3"/>
  <c r="K13" i="2" s="1"/>
  <c r="P36" i="3"/>
  <c r="J13" i="2" s="1"/>
  <c r="K12" i="2"/>
  <c r="J12" i="2"/>
  <c r="N171" i="3"/>
  <c r="C33" i="4" l="1"/>
  <c r="N194" i="3"/>
  <c r="K34" i="2"/>
  <c r="K27" i="2"/>
  <c r="C32" i="4"/>
  <c r="J33" i="2"/>
  <c r="J34" i="2" s="1"/>
  <c r="J23" i="2"/>
  <c r="J27" i="2"/>
  <c r="J14" i="2"/>
  <c r="K23" i="2"/>
  <c r="K14" i="2"/>
  <c r="N222" i="3"/>
  <c r="Q153" i="3"/>
  <c r="N224" i="3"/>
  <c r="P153" i="3"/>
  <c r="J272" i="3" l="1"/>
  <c r="K29" i="2"/>
  <c r="K43" i="2"/>
  <c r="H49" i="2" s="1"/>
  <c r="J43" i="2"/>
  <c r="H47" i="2" s="1"/>
  <c r="J29" i="2"/>
  <c r="T180" i="3"/>
  <c r="U180" i="3"/>
  <c r="V180" i="3"/>
  <c r="X180" i="3"/>
  <c r="Y180" i="3"/>
  <c r="T187" i="3"/>
  <c r="U187" i="3"/>
  <c r="V187" i="3"/>
  <c r="X187" i="3"/>
  <c r="Y187" i="3"/>
  <c r="T188" i="3"/>
  <c r="U188" i="3"/>
  <c r="V188" i="3"/>
  <c r="X188" i="3"/>
  <c r="Y188" i="3"/>
  <c r="T189" i="3"/>
  <c r="U189" i="3"/>
  <c r="V189" i="3"/>
  <c r="X189" i="3"/>
  <c r="Y189" i="3"/>
  <c r="T190" i="3"/>
  <c r="U190" i="3"/>
  <c r="V190" i="3"/>
  <c r="X190" i="3"/>
  <c r="Y190" i="3"/>
  <c r="T191" i="3"/>
  <c r="U191" i="3"/>
  <c r="V191" i="3"/>
  <c r="X191" i="3"/>
  <c r="Y191" i="3"/>
  <c r="T167" i="3"/>
  <c r="U167" i="3"/>
  <c r="V167" i="3"/>
  <c r="X167" i="3"/>
  <c r="Y167" i="3"/>
  <c r="T168" i="3"/>
  <c r="U168" i="3"/>
  <c r="V168" i="3"/>
  <c r="X168" i="3"/>
  <c r="Y168" i="3"/>
  <c r="T169" i="3"/>
  <c r="U169" i="3"/>
  <c r="V169" i="3"/>
  <c r="X169" i="3"/>
  <c r="Y169" i="3"/>
  <c r="T170" i="3"/>
  <c r="U170" i="3"/>
  <c r="V170" i="3"/>
  <c r="X170" i="3"/>
  <c r="Y170" i="3"/>
  <c r="T162" i="3"/>
  <c r="U162" i="3"/>
  <c r="V162" i="3"/>
  <c r="X162" i="3"/>
  <c r="Y162" i="3"/>
  <c r="T163" i="3"/>
  <c r="U163" i="3"/>
  <c r="V163" i="3"/>
  <c r="X163" i="3"/>
  <c r="Y163" i="3"/>
  <c r="T164" i="3"/>
  <c r="U164" i="3"/>
  <c r="V164" i="3"/>
  <c r="X164" i="3"/>
  <c r="Y164" i="3"/>
  <c r="T165" i="3"/>
  <c r="U165" i="3"/>
  <c r="V165" i="3"/>
  <c r="X165" i="3"/>
  <c r="Y165" i="3"/>
  <c r="O57" i="4" l="1"/>
  <c r="N57" i="4"/>
  <c r="M57" i="4"/>
  <c r="L57" i="4"/>
  <c r="K57" i="4"/>
  <c r="J57" i="4"/>
  <c r="I57" i="4"/>
  <c r="H57" i="4"/>
  <c r="G57" i="4"/>
  <c r="F57" i="4"/>
  <c r="E57" i="4"/>
  <c r="D57" i="4"/>
  <c r="C57"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38" i="4" l="1"/>
  <c r="H44" i="4"/>
  <c r="H59" i="4" s="1"/>
  <c r="P14" i="4"/>
  <c r="P34" i="4"/>
  <c r="P24" i="4"/>
  <c r="L44" i="4"/>
  <c r="L59" i="4" s="1"/>
  <c r="D44" i="4"/>
  <c r="D59" i="4" s="1"/>
  <c r="D61" i="4" s="1"/>
  <c r="I44" i="4"/>
  <c r="I59" i="4" s="1"/>
  <c r="F44" i="4"/>
  <c r="F59" i="4" s="1"/>
  <c r="J44" i="4"/>
  <c r="J59" i="4" s="1"/>
  <c r="N44" i="4"/>
  <c r="N59" i="4" s="1"/>
  <c r="E44" i="4"/>
  <c r="E59" i="4" s="1"/>
  <c r="M44" i="4"/>
  <c r="M59" i="4" s="1"/>
  <c r="G44" i="4"/>
  <c r="G59" i="4" s="1"/>
  <c r="K44" i="4"/>
  <c r="K59" i="4" s="1"/>
  <c r="O44" i="4"/>
  <c r="O59" i="4" s="1"/>
  <c r="P29" i="4"/>
  <c r="P57" i="4"/>
  <c r="P44" i="4" l="1"/>
  <c r="E61" i="4"/>
  <c r="F61" i="4" s="1"/>
  <c r="G61" i="4" s="1"/>
  <c r="H61" i="4" s="1"/>
  <c r="I61" i="4" s="1"/>
  <c r="J61" i="4" s="1"/>
  <c r="K61" i="4" s="1"/>
  <c r="L61" i="4" s="1"/>
  <c r="M61" i="4" s="1"/>
  <c r="N61" i="4" s="1"/>
  <c r="O61" i="4" s="1"/>
  <c r="Y216" i="3"/>
  <c r="X216" i="3"/>
  <c r="V216" i="3"/>
  <c r="U216" i="3"/>
  <c r="T216" i="3"/>
  <c r="Y215" i="3"/>
  <c r="X215" i="3"/>
  <c r="V215" i="3"/>
  <c r="U215" i="3"/>
  <c r="T215" i="3"/>
  <c r="T204" i="3"/>
  <c r="U204" i="3"/>
  <c r="V204" i="3"/>
  <c r="X204" i="3"/>
  <c r="Y204" i="3"/>
  <c r="T205" i="3"/>
  <c r="U205" i="3"/>
  <c r="V205" i="3"/>
  <c r="X205" i="3"/>
  <c r="Y205" i="3"/>
  <c r="T207" i="3"/>
  <c r="U207" i="3"/>
  <c r="V207" i="3"/>
  <c r="X207" i="3"/>
  <c r="Y207" i="3"/>
  <c r="T208" i="3"/>
  <c r="U208" i="3"/>
  <c r="V208" i="3"/>
  <c r="X208" i="3"/>
  <c r="Y208" i="3"/>
  <c r="T209" i="3"/>
  <c r="U209" i="3"/>
  <c r="V209" i="3"/>
  <c r="X209" i="3"/>
  <c r="Y209" i="3"/>
  <c r="Y202" i="3"/>
  <c r="X202" i="3"/>
  <c r="V202" i="3"/>
  <c r="U202" i="3"/>
  <c r="T202" i="3"/>
  <c r="T177" i="3"/>
  <c r="U177" i="3"/>
  <c r="V177" i="3"/>
  <c r="X177" i="3"/>
  <c r="Y177" i="3"/>
  <c r="T178" i="3"/>
  <c r="U178" i="3"/>
  <c r="V178" i="3"/>
  <c r="X178" i="3"/>
  <c r="Y178" i="3"/>
  <c r="T179" i="3"/>
  <c r="U179" i="3"/>
  <c r="V179" i="3"/>
  <c r="X179" i="3"/>
  <c r="Y179" i="3"/>
  <c r="T181" i="3"/>
  <c r="U181" i="3"/>
  <c r="V181" i="3"/>
  <c r="X181" i="3"/>
  <c r="Y181" i="3"/>
  <c r="T182" i="3"/>
  <c r="U182" i="3"/>
  <c r="V182" i="3"/>
  <c r="X182" i="3"/>
  <c r="Y182" i="3"/>
  <c r="T183" i="3"/>
  <c r="U183" i="3"/>
  <c r="V183" i="3"/>
  <c r="X183" i="3"/>
  <c r="Y183" i="3"/>
  <c r="T184" i="3"/>
  <c r="U184" i="3"/>
  <c r="V184" i="3"/>
  <c r="X184" i="3"/>
  <c r="Y184" i="3"/>
  <c r="T185" i="3"/>
  <c r="U185" i="3"/>
  <c r="V185" i="3"/>
  <c r="X185" i="3"/>
  <c r="Y185" i="3"/>
  <c r="T186" i="3"/>
  <c r="U186" i="3"/>
  <c r="V186" i="3"/>
  <c r="X186" i="3"/>
  <c r="Y186" i="3"/>
  <c r="Y176" i="3"/>
  <c r="X176" i="3"/>
  <c r="V176" i="3"/>
  <c r="U176" i="3"/>
  <c r="T176" i="3"/>
  <c r="Y166" i="3"/>
  <c r="Y171" i="3" s="1"/>
  <c r="X166" i="3"/>
  <c r="X171" i="3" s="1"/>
  <c r="V166" i="3"/>
  <c r="V171" i="3" s="1"/>
  <c r="U166" i="3"/>
  <c r="U171" i="3" s="1"/>
  <c r="T166" i="3"/>
  <c r="T171" i="3" s="1"/>
  <c r="T140" i="3"/>
  <c r="U140" i="3"/>
  <c r="V140" i="3"/>
  <c r="Y140" i="3"/>
  <c r="T141" i="3"/>
  <c r="U141" i="3"/>
  <c r="V141" i="3"/>
  <c r="Y141" i="3"/>
  <c r="U142" i="3"/>
  <c r="V142" i="3"/>
  <c r="Y142" i="3"/>
  <c r="T143" i="3"/>
  <c r="U143" i="3"/>
  <c r="V143" i="3"/>
  <c r="Y143" i="3"/>
  <c r="T144" i="3"/>
  <c r="U144" i="3"/>
  <c r="V144" i="3"/>
  <c r="Y144" i="3"/>
  <c r="T145" i="3"/>
  <c r="U145" i="3"/>
  <c r="V145" i="3"/>
  <c r="Y145" i="3"/>
  <c r="T146" i="3"/>
  <c r="U146" i="3"/>
  <c r="V146" i="3"/>
  <c r="Y146" i="3"/>
  <c r="T147" i="3"/>
  <c r="U147" i="3"/>
  <c r="V147" i="3"/>
  <c r="Y147" i="3"/>
  <c r="T148" i="3"/>
  <c r="U148" i="3"/>
  <c r="V148" i="3"/>
  <c r="Y148" i="3"/>
  <c r="T149" i="3"/>
  <c r="U149" i="3"/>
  <c r="V149" i="3"/>
  <c r="Y149" i="3"/>
  <c r="T150" i="3"/>
  <c r="U150" i="3"/>
  <c r="V150" i="3"/>
  <c r="Y150" i="3"/>
  <c r="Y139" i="3"/>
  <c r="V139" i="3"/>
  <c r="U139" i="3"/>
  <c r="T139" i="3"/>
  <c r="T127" i="3"/>
  <c r="U127" i="3"/>
  <c r="V127" i="3"/>
  <c r="Y127" i="3"/>
  <c r="T128" i="3"/>
  <c r="U128" i="3"/>
  <c r="V128" i="3"/>
  <c r="Y128" i="3"/>
  <c r="T129" i="3"/>
  <c r="U129" i="3"/>
  <c r="V129" i="3"/>
  <c r="Y129" i="3"/>
  <c r="T130" i="3"/>
  <c r="U130" i="3"/>
  <c r="V130" i="3"/>
  <c r="Y130" i="3"/>
  <c r="T131" i="3"/>
  <c r="U131" i="3"/>
  <c r="V131" i="3"/>
  <c r="Y131" i="3"/>
  <c r="T132" i="3"/>
  <c r="U132" i="3"/>
  <c r="V132" i="3"/>
  <c r="Y132" i="3"/>
  <c r="T133" i="3"/>
  <c r="U133" i="3"/>
  <c r="V133" i="3"/>
  <c r="Y133" i="3"/>
  <c r="Y126" i="3"/>
  <c r="V126" i="3"/>
  <c r="U126" i="3"/>
  <c r="T112" i="3"/>
  <c r="U112" i="3"/>
  <c r="V112" i="3"/>
  <c r="Y112" i="3"/>
  <c r="T113" i="3"/>
  <c r="U113" i="3"/>
  <c r="V113" i="3"/>
  <c r="Y113" i="3"/>
  <c r="T114" i="3"/>
  <c r="U114" i="3"/>
  <c r="V114" i="3"/>
  <c r="Y114" i="3"/>
  <c r="T115" i="3"/>
  <c r="U115" i="3"/>
  <c r="V115" i="3"/>
  <c r="Y115" i="3"/>
  <c r="T116" i="3"/>
  <c r="U116" i="3"/>
  <c r="V116" i="3"/>
  <c r="Y116" i="3"/>
  <c r="T117" i="3"/>
  <c r="U117" i="3"/>
  <c r="V117" i="3"/>
  <c r="Y117" i="3"/>
  <c r="T118" i="3"/>
  <c r="U118" i="3"/>
  <c r="V118" i="3"/>
  <c r="Y118" i="3"/>
  <c r="Y111" i="3"/>
  <c r="V111" i="3"/>
  <c r="U111" i="3"/>
  <c r="T111" i="3"/>
  <c r="U105" i="3"/>
  <c r="V105" i="3"/>
  <c r="Y105" i="3"/>
  <c r="Y104" i="3"/>
  <c r="V104" i="3"/>
  <c r="U104" i="3"/>
  <c r="T104" i="3"/>
  <c r="T97" i="3"/>
  <c r="V97" i="3"/>
  <c r="Y97" i="3"/>
  <c r="U98" i="3"/>
  <c r="V98" i="3"/>
  <c r="Y98" i="3"/>
  <c r="Y96" i="3"/>
  <c r="V96" i="3"/>
  <c r="U96" i="3"/>
  <c r="T84" i="3"/>
  <c r="U84" i="3"/>
  <c r="V84" i="3"/>
  <c r="Y84" i="3"/>
  <c r="T85" i="3"/>
  <c r="U85" i="3"/>
  <c r="V85" i="3"/>
  <c r="Y85" i="3"/>
  <c r="T86" i="3"/>
  <c r="U86" i="3"/>
  <c r="V86" i="3"/>
  <c r="Y86" i="3"/>
  <c r="T87" i="3"/>
  <c r="U87" i="3"/>
  <c r="V87" i="3"/>
  <c r="Y87" i="3"/>
  <c r="T88" i="3"/>
  <c r="U88" i="3"/>
  <c r="V88" i="3"/>
  <c r="Y88" i="3"/>
  <c r="T89" i="3"/>
  <c r="U89" i="3"/>
  <c r="V89" i="3"/>
  <c r="Y89" i="3"/>
  <c r="T90" i="3"/>
  <c r="U90" i="3"/>
  <c r="V90" i="3"/>
  <c r="Y90" i="3"/>
  <c r="Y83" i="3"/>
  <c r="V83" i="3"/>
  <c r="U83" i="3"/>
  <c r="T72" i="3"/>
  <c r="U72" i="3"/>
  <c r="V72" i="3"/>
  <c r="Y72" i="3"/>
  <c r="T73" i="3"/>
  <c r="U73" i="3"/>
  <c r="V73" i="3"/>
  <c r="Y73" i="3"/>
  <c r="T74" i="3"/>
  <c r="U74" i="3"/>
  <c r="V74" i="3"/>
  <c r="Y74" i="3"/>
  <c r="T75" i="3"/>
  <c r="U75" i="3"/>
  <c r="V75" i="3"/>
  <c r="Y75" i="3"/>
  <c r="T77" i="3"/>
  <c r="U77" i="3"/>
  <c r="V77" i="3"/>
  <c r="Y77" i="3"/>
  <c r="Y71" i="3"/>
  <c r="V71" i="3"/>
  <c r="U71" i="3"/>
  <c r="T71" i="3"/>
  <c r="T57" i="3"/>
  <c r="U57" i="3"/>
  <c r="V57" i="3"/>
  <c r="Y57" i="3"/>
  <c r="T58" i="3"/>
  <c r="U58" i="3"/>
  <c r="V58" i="3"/>
  <c r="Y58" i="3"/>
  <c r="U59" i="3"/>
  <c r="V59" i="3"/>
  <c r="Y59" i="3"/>
  <c r="T60" i="3"/>
  <c r="U60" i="3"/>
  <c r="V60" i="3"/>
  <c r="Y60" i="3"/>
  <c r="T61" i="3"/>
  <c r="U61" i="3"/>
  <c r="V61" i="3"/>
  <c r="Y61" i="3"/>
  <c r="T62" i="3"/>
  <c r="U62" i="3"/>
  <c r="V62" i="3"/>
  <c r="Y62" i="3"/>
  <c r="T63" i="3"/>
  <c r="U63" i="3"/>
  <c r="V63" i="3"/>
  <c r="Y63" i="3"/>
  <c r="T64" i="3"/>
  <c r="U64" i="3"/>
  <c r="V64" i="3"/>
  <c r="Y64" i="3"/>
  <c r="T65" i="3"/>
  <c r="U65" i="3"/>
  <c r="V65" i="3"/>
  <c r="Y65" i="3"/>
  <c r="T45" i="3"/>
  <c r="U45" i="3"/>
  <c r="V45" i="3"/>
  <c r="Y45" i="3"/>
  <c r="T46" i="3"/>
  <c r="U46" i="3"/>
  <c r="V46" i="3"/>
  <c r="Y46" i="3"/>
  <c r="T47" i="3"/>
  <c r="U47" i="3"/>
  <c r="V47" i="3"/>
  <c r="Y47" i="3"/>
  <c r="T48" i="3"/>
  <c r="U48" i="3"/>
  <c r="V48" i="3"/>
  <c r="Y48" i="3"/>
  <c r="T49" i="3"/>
  <c r="U49" i="3"/>
  <c r="V49" i="3"/>
  <c r="Y49" i="3"/>
  <c r="T50" i="3"/>
  <c r="U50" i="3"/>
  <c r="V50" i="3"/>
  <c r="Y50" i="3"/>
  <c r="T51" i="3"/>
  <c r="V51" i="3"/>
  <c r="Y51" i="3"/>
  <c r="Y44" i="3"/>
  <c r="V44" i="3"/>
  <c r="U44" i="3"/>
  <c r="T44" i="3"/>
  <c r="T32" i="3"/>
  <c r="U32" i="3"/>
  <c r="V32" i="3"/>
  <c r="X32" i="3"/>
  <c r="Y32" i="3"/>
  <c r="T33" i="3"/>
  <c r="U33" i="3"/>
  <c r="V33" i="3"/>
  <c r="X33" i="3"/>
  <c r="Y33" i="3"/>
  <c r="T34" i="3"/>
  <c r="U34" i="3"/>
  <c r="V34" i="3"/>
  <c r="X34" i="3"/>
  <c r="Y34" i="3"/>
  <c r="T35" i="3"/>
  <c r="U35" i="3"/>
  <c r="V35" i="3"/>
  <c r="X35" i="3"/>
  <c r="Y35" i="3"/>
  <c r="Y31" i="3"/>
  <c r="X31" i="3"/>
  <c r="V31" i="3"/>
  <c r="U31" i="3"/>
  <c r="T31" i="3"/>
  <c r="Y23" i="3"/>
  <c r="X23" i="3"/>
  <c r="V23" i="3"/>
  <c r="T23" i="3"/>
  <c r="U23" i="3"/>
  <c r="T210" i="3" l="1"/>
  <c r="Y66" i="3"/>
  <c r="T119" i="3"/>
  <c r="X71" i="3" l="1"/>
  <c r="H41" i="2"/>
  <c r="H40" i="2"/>
  <c r="G41" i="2"/>
  <c r="F41" i="2"/>
  <c r="G40" i="2"/>
  <c r="F40" i="2"/>
  <c r="E41" i="2"/>
  <c r="D41" i="2"/>
  <c r="C41" i="2"/>
  <c r="E40" i="2"/>
  <c r="D40" i="2"/>
  <c r="C40" i="2"/>
  <c r="X50" i="3" l="1"/>
  <c r="B41" i="2"/>
  <c r="B40" i="2"/>
  <c r="B36" i="2"/>
  <c r="B33" i="2"/>
  <c r="B32" i="2"/>
  <c r="B26" i="2"/>
  <c r="B25" i="2"/>
  <c r="B22" i="2"/>
  <c r="B21" i="2"/>
  <c r="B20" i="2"/>
  <c r="B19" i="2"/>
  <c r="B18" i="2"/>
  <c r="B17" i="2"/>
  <c r="B16" i="2"/>
  <c r="B13" i="2"/>
  <c r="B12" i="2"/>
  <c r="A80" i="3" l="1"/>
  <c r="A68" i="3"/>
  <c r="T78" i="3"/>
  <c r="T25" i="3"/>
  <c r="C12" i="2" s="1"/>
  <c r="N25" i="3"/>
  <c r="N36" i="3"/>
  <c r="X145" i="3"/>
  <c r="X146" i="3"/>
  <c r="X147" i="3"/>
  <c r="X148" i="3"/>
  <c r="X150" i="3"/>
  <c r="N210" i="3"/>
  <c r="C12" i="4" l="1"/>
  <c r="T142" i="3"/>
  <c r="T151" i="3" s="1"/>
  <c r="C26" i="2" s="1"/>
  <c r="T126" i="3"/>
  <c r="T134" i="3" s="1"/>
  <c r="C25" i="2" s="1"/>
  <c r="C37" i="4"/>
  <c r="C38" i="4" s="1"/>
  <c r="C13" i="4"/>
  <c r="X139" i="3"/>
  <c r="X133" i="3"/>
  <c r="X144" i="3"/>
  <c r="X131" i="3"/>
  <c r="X143" i="3"/>
  <c r="X130" i="3"/>
  <c r="X142" i="3"/>
  <c r="X129" i="3"/>
  <c r="X132" i="3"/>
  <c r="X149" i="3"/>
  <c r="X141" i="3"/>
  <c r="X128" i="3"/>
  <c r="X126" i="3"/>
  <c r="X140" i="3"/>
  <c r="X127" i="3"/>
  <c r="H32" i="2"/>
  <c r="H13" i="2"/>
  <c r="H36" i="2"/>
  <c r="H37" i="2" s="1"/>
  <c r="H33" i="2"/>
  <c r="U51" i="3"/>
  <c r="U52" i="3" s="1"/>
  <c r="Y78" i="3"/>
  <c r="G18" i="2" s="1"/>
  <c r="U78" i="3"/>
  <c r="D18" i="2" s="1"/>
  <c r="V78" i="3"/>
  <c r="E18" i="2" s="1"/>
  <c r="V66" i="3"/>
  <c r="E17" i="2" s="1"/>
  <c r="U66" i="3"/>
  <c r="D17" i="2" s="1"/>
  <c r="V151" i="3"/>
  <c r="E26" i="2" s="1"/>
  <c r="U106" i="3"/>
  <c r="D21" i="2" s="1"/>
  <c r="C36" i="2"/>
  <c r="C37" i="2" s="1"/>
  <c r="D32" i="2"/>
  <c r="U192" i="3"/>
  <c r="D33" i="2" s="1"/>
  <c r="Y52" i="3"/>
  <c r="Y210" i="3"/>
  <c r="T36" i="3"/>
  <c r="C13" i="2" s="1"/>
  <c r="T52" i="3"/>
  <c r="C18" i="2"/>
  <c r="C22" i="2"/>
  <c r="C32" i="2"/>
  <c r="T192" i="3"/>
  <c r="V25" i="3"/>
  <c r="E12" i="2" s="1"/>
  <c r="X44" i="3"/>
  <c r="V210" i="3"/>
  <c r="U210" i="3"/>
  <c r="V52" i="3"/>
  <c r="V99" i="3"/>
  <c r="E20" i="2" s="1"/>
  <c r="V106" i="3"/>
  <c r="E21" i="2" s="1"/>
  <c r="X210" i="3"/>
  <c r="F32" i="2"/>
  <c r="X192" i="3"/>
  <c r="U36" i="3"/>
  <c r="D13" i="2" s="1"/>
  <c r="U119" i="3"/>
  <c r="D22" i="2" s="1"/>
  <c r="U134" i="3"/>
  <c r="D25" i="2" s="1"/>
  <c r="U151" i="3"/>
  <c r="D26" i="2" s="1"/>
  <c r="G17" i="2"/>
  <c r="Y91" i="3"/>
  <c r="G19" i="2" s="1"/>
  <c r="Y99" i="3"/>
  <c r="G20" i="2" s="1"/>
  <c r="Y106" i="3"/>
  <c r="G21" i="2" s="1"/>
  <c r="Y134" i="3"/>
  <c r="G25" i="2" s="1"/>
  <c r="Y151" i="3"/>
  <c r="G26" i="2" s="1"/>
  <c r="G32" i="2"/>
  <c r="Y192" i="3"/>
  <c r="G33" i="2" s="1"/>
  <c r="V36" i="3"/>
  <c r="E13" i="2" s="1"/>
  <c r="V91" i="3"/>
  <c r="E19" i="2" s="1"/>
  <c r="V119" i="3"/>
  <c r="E22" i="2" s="1"/>
  <c r="V134" i="3"/>
  <c r="E25" i="2" s="1"/>
  <c r="E32" i="2"/>
  <c r="V192" i="3"/>
  <c r="E33" i="2" s="1"/>
  <c r="Y25" i="3"/>
  <c r="G12" i="2" s="1"/>
  <c r="Y119" i="3"/>
  <c r="G22" i="2" s="1"/>
  <c r="X25" i="3"/>
  <c r="F12" i="2" s="1"/>
  <c r="N151" i="3"/>
  <c r="N134" i="3"/>
  <c r="U91" i="3"/>
  <c r="D19" i="2" s="1"/>
  <c r="X36" i="3"/>
  <c r="F13" i="2" s="1"/>
  <c r="Y36" i="3"/>
  <c r="G13" i="2" s="1"/>
  <c r="U25" i="3"/>
  <c r="D12" i="2" s="1"/>
  <c r="N154" i="3"/>
  <c r="H30" i="2" s="1"/>
  <c r="H12" i="2"/>
  <c r="G16" i="2" l="1"/>
  <c r="G23" i="2" s="1"/>
  <c r="Y218" i="3"/>
  <c r="C16" i="2"/>
  <c r="T218" i="3"/>
  <c r="D16" i="2"/>
  <c r="U218" i="3"/>
  <c r="E16" i="2"/>
  <c r="E23" i="2" s="1"/>
  <c r="V218" i="3"/>
  <c r="J273" i="3"/>
  <c r="J274" i="3" s="1"/>
  <c r="F33" i="2"/>
  <c r="F34" i="2" s="1"/>
  <c r="T105" i="3"/>
  <c r="T106" i="3" s="1"/>
  <c r="C21" i="2" s="1"/>
  <c r="T98" i="3"/>
  <c r="U97" i="3"/>
  <c r="U99" i="3" s="1"/>
  <c r="D20" i="2" s="1"/>
  <c r="T96" i="3"/>
  <c r="T83" i="3"/>
  <c r="T91" i="3" s="1"/>
  <c r="C19" i="2" s="1"/>
  <c r="T59" i="3"/>
  <c r="T66" i="3" s="1"/>
  <c r="C17" i="2" s="1"/>
  <c r="C28" i="4"/>
  <c r="F36" i="2"/>
  <c r="F37" i="2" s="1"/>
  <c r="G36" i="2"/>
  <c r="G37" i="2" s="1"/>
  <c r="D36" i="2"/>
  <c r="D37" i="2" s="1"/>
  <c r="E36" i="2"/>
  <c r="E37" i="2" s="1"/>
  <c r="C27" i="4"/>
  <c r="C33" i="2"/>
  <c r="C34" i="2" s="1"/>
  <c r="X151" i="3"/>
  <c r="F26" i="2" s="1"/>
  <c r="X134" i="3"/>
  <c r="F25" i="2" s="1"/>
  <c r="X114" i="3"/>
  <c r="X62" i="3"/>
  <c r="X90" i="3"/>
  <c r="X47" i="3"/>
  <c r="X88" i="3"/>
  <c r="X104" i="3"/>
  <c r="X45" i="3"/>
  <c r="X65" i="3"/>
  <c r="X48" i="3"/>
  <c r="X96" i="3"/>
  <c r="X49" i="3"/>
  <c r="X84" i="3"/>
  <c r="X46" i="3"/>
  <c r="X116" i="3"/>
  <c r="X89" i="3"/>
  <c r="X115" i="3"/>
  <c r="X58" i="3"/>
  <c r="X83" i="3"/>
  <c r="X59" i="3"/>
  <c r="X98" i="3"/>
  <c r="X77" i="3"/>
  <c r="X85" i="3"/>
  <c r="X87" i="3"/>
  <c r="X75" i="3"/>
  <c r="X73" i="3"/>
  <c r="X118" i="3"/>
  <c r="X97" i="3"/>
  <c r="X64" i="3"/>
  <c r="X117" i="3"/>
  <c r="X112" i="3"/>
  <c r="X113" i="3"/>
  <c r="X105" i="3"/>
  <c r="X61" i="3"/>
  <c r="X86" i="3"/>
  <c r="X60" i="3"/>
  <c r="X51" i="3"/>
  <c r="X74" i="3"/>
  <c r="X63" i="3"/>
  <c r="H14" i="2"/>
  <c r="C14" i="4"/>
  <c r="H34" i="2"/>
  <c r="X111" i="3"/>
  <c r="N119" i="3"/>
  <c r="C23" i="4" s="1"/>
  <c r="H25" i="2"/>
  <c r="H26" i="2"/>
  <c r="C34" i="4"/>
  <c r="X72" i="3"/>
  <c r="N78" i="3"/>
  <c r="C19" i="4" s="1"/>
  <c r="X57" i="3"/>
  <c r="N66" i="3"/>
  <c r="C18" i="4" s="1"/>
  <c r="N52" i="3"/>
  <c r="N218" i="3" s="1"/>
  <c r="E34" i="2"/>
  <c r="C27" i="2"/>
  <c r="D27" i="2"/>
  <c r="C14" i="2"/>
  <c r="N91" i="3"/>
  <c r="D34" i="2"/>
  <c r="E14" i="2"/>
  <c r="N106" i="3"/>
  <c r="E27" i="2"/>
  <c r="G34" i="2"/>
  <c r="G27" i="2"/>
  <c r="D14" i="2"/>
  <c r="F14" i="2"/>
  <c r="G14" i="2"/>
  <c r="N99" i="3"/>
  <c r="C21" i="4" s="1"/>
  <c r="V153" i="3"/>
  <c r="Y153" i="3"/>
  <c r="D23" i="2" l="1"/>
  <c r="D43" i="2" s="1"/>
  <c r="N226" i="3"/>
  <c r="U153" i="3"/>
  <c r="T99" i="3"/>
  <c r="C20" i="2" s="1"/>
  <c r="C23" i="2" s="1"/>
  <c r="C29" i="2" s="1"/>
  <c r="C20" i="4"/>
  <c r="C17" i="4"/>
  <c r="X99" i="3"/>
  <c r="F20" i="2" s="1"/>
  <c r="F27" i="2"/>
  <c r="X106" i="3"/>
  <c r="F21" i="2" s="1"/>
  <c r="X52" i="3"/>
  <c r="X78" i="3"/>
  <c r="F18" i="2" s="1"/>
  <c r="X91" i="3"/>
  <c r="F19" i="2" s="1"/>
  <c r="X66" i="3"/>
  <c r="F17" i="2" s="1"/>
  <c r="X119" i="3"/>
  <c r="F22" i="2" s="1"/>
  <c r="H18" i="2"/>
  <c r="H17" i="2"/>
  <c r="H27" i="2"/>
  <c r="H19" i="2"/>
  <c r="C29" i="4"/>
  <c r="H21" i="2"/>
  <c r="C22" i="4"/>
  <c r="H16" i="2"/>
  <c r="E43" i="2"/>
  <c r="G29" i="2"/>
  <c r="E29" i="2"/>
  <c r="H20" i="2"/>
  <c r="H22" i="2"/>
  <c r="N153" i="3"/>
  <c r="N195" i="3" s="1"/>
  <c r="G43" i="2"/>
  <c r="D29" i="2" l="1"/>
  <c r="F16" i="2"/>
  <c r="F23" i="2" s="1"/>
  <c r="F29" i="2" s="1"/>
  <c r="X218" i="3"/>
  <c r="Y219" i="3" s="1"/>
  <c r="O24" i="3"/>
  <c r="O216" i="3"/>
  <c r="O215" i="3"/>
  <c r="O23" i="3"/>
  <c r="T153" i="3"/>
  <c r="V219" i="3"/>
  <c r="R153" i="3"/>
  <c r="C43" i="2"/>
  <c r="C24" i="4"/>
  <c r="C44" i="4" s="1"/>
  <c r="X153" i="3"/>
  <c r="H23" i="2"/>
  <c r="U219" i="3" l="1"/>
  <c r="F43" i="2"/>
  <c r="H29" i="2"/>
  <c r="C55" i="2" s="1"/>
  <c r="H43" i="2"/>
  <c r="H45" i="2" s="1"/>
  <c r="C53" i="2" l="1"/>
  <c r="C56" i="2"/>
  <c r="C54" i="2"/>
  <c r="H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<sst xmlns="http://schemas.openxmlformats.org/spreadsheetml/2006/main" count="915" uniqueCount="432">
  <si>
    <t>ACCOUNT</t>
  </si>
  <si>
    <t>CATEGORY</t>
  </si>
  <si>
    <t>COST ALLOCATION</t>
  </si>
  <si>
    <t>COST ORIGIN</t>
  </si>
  <si>
    <t>TOTAL</t>
  </si>
  <si>
    <t>Internal</t>
  </si>
  <si>
    <t>Related</t>
  </si>
  <si>
    <t>External</t>
  </si>
  <si>
    <t>Canadian</t>
  </si>
  <si>
    <t>Non-Canadian</t>
  </si>
  <si>
    <t>01</t>
  </si>
  <si>
    <t>02</t>
  </si>
  <si>
    <t>TOTAL A - PRODUCER</t>
  </si>
  <si>
    <t>04</t>
  </si>
  <si>
    <t>05</t>
  </si>
  <si>
    <t>06</t>
  </si>
  <si>
    <t>07</t>
  </si>
  <si>
    <t>08</t>
  </si>
  <si>
    <t>09</t>
  </si>
  <si>
    <t>10</t>
  </si>
  <si>
    <t>TOTAL B - PRODUCTION TEAM LABOUR EXPENSES</t>
  </si>
  <si>
    <t>11</t>
  </si>
  <si>
    <t>12</t>
  </si>
  <si>
    <t>TOTAL C - EQUIPMENT AND MATERIALS</t>
  </si>
  <si>
    <t>13</t>
  </si>
  <si>
    <t>14</t>
  </si>
  <si>
    <t>TOTAL D - MARKETING, EXPOITATION, PROMOTION AND PUBLICITY</t>
  </si>
  <si>
    <t>15</t>
  </si>
  <si>
    <t>ADDITIONAL BUDGET SECTIONS</t>
  </si>
  <si>
    <t>F</t>
  </si>
  <si>
    <t>G</t>
  </si>
  <si>
    <t>SECTION A - PRODUCER</t>
  </si>
  <si>
    <t>PRODUCER</t>
  </si>
  <si>
    <t>ACC.</t>
  </si>
  <si>
    <t>NAME and DETAILS  /  DESCRIPTION</t>
  </si>
  <si>
    <t>Cost</t>
  </si>
  <si>
    <t>(specify role and responsibility)</t>
  </si>
  <si>
    <t>Allocation</t>
  </si>
  <si>
    <t>Origin</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</si>
  <si>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</si>
  <si>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</si>
  <si>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</si>
  <si>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</si>
  <si>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</si>
  <si>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</si>
  <si>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</si>
  <si>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</si>
  <si>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</si>
  <si>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</si>
  <si>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</si>
  <si>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</si>
  <si>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</si>
  <si>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</si>
  <si>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</si>
  <si>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</si>
  <si>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DESCRIPTION</t>
  </si>
  <si>
    <t>CONSULTANT</t>
  </si>
  <si>
    <t>OTHER (specify)</t>
  </si>
  <si>
    <t>SECTION B -  PRODUCTION TEAM LABOUR EXPENSES</t>
  </si>
  <si>
    <t>KEY ROLES</t>
  </si>
  <si>
    <t>NAME</t>
  </si>
  <si>
    <t>NO.</t>
  </si>
  <si>
    <t>RATE</t>
  </si>
  <si>
    <t>X</t>
  </si>
  <si>
    <t>Production</t>
  </si>
  <si>
    <t>Testing</t>
  </si>
  <si>
    <t>Exploitation</t>
  </si>
  <si>
    <t>$ COST per unit</t>
  </si>
  <si>
    <t>04.05</t>
  </si>
  <si>
    <t>PROJECT MANAGER OR PROJECT LEADER (non shareholder only)</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</si>
  <si>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</si>
  <si>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</si>
  <si>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</si>
  <si>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</si>
  <si>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</si>
  <si>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</si>
  <si>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</si>
  <si>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</si>
  <si>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</si>
  <si>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</si>
  <si>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</si>
  <si>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</si>
  <si>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</si>
  <si>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</si>
  <si>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</si>
  <si>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</si>
  <si>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</si>
  <si>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</si>
  <si>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</si>
  <si>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</si>
  <si>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</si>
  <si>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</si>
  <si>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</si>
  <si>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</si>
  <si>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</si>
  <si>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</si>
  <si>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</si>
  <si>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</si>
  <si>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</si>
  <si>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</si>
  <si>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</si>
  <si>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</si>
  <si>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</si>
  <si>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</si>
  <si>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</si>
  <si>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</si>
  <si>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</si>
  <si>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</si>
  <si>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</si>
  <si>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</si>
  <si>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</si>
  <si>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</si>
  <si>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</si>
  <si>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</si>
  <si>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</si>
  <si>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AUDIO/VIDEO LABOUR</t>
  </si>
  <si>
    <t>07.05</t>
  </si>
  <si>
    <t>DIRECTOR</t>
  </si>
  <si>
    <t>07.10</t>
  </si>
  <si>
    <t>CAMERA</t>
  </si>
  <si>
    <t>07.15</t>
  </si>
  <si>
    <t>LIGHTING / GRIP LABOUR</t>
  </si>
  <si>
    <t>07.25</t>
  </si>
  <si>
    <t>AUDIO</t>
  </si>
  <si>
    <t>07.30</t>
  </si>
  <si>
    <t>ADDTL.PRODUCTION LABOUR (specify)</t>
  </si>
  <si>
    <t>07.35</t>
  </si>
  <si>
    <t>07.70</t>
  </si>
  <si>
    <t>EDITOR</t>
  </si>
  <si>
    <t>07.95</t>
  </si>
  <si>
    <t>TALENT</t>
  </si>
  <si>
    <t>08.05</t>
  </si>
  <si>
    <t>08.10</t>
  </si>
  <si>
    <t>VOICE-OVER PERFORMERS (NARRATORS)</t>
  </si>
  <si>
    <t>08.95</t>
  </si>
  <si>
    <t>TOTAL TALENT</t>
  </si>
  <si>
    <t>ADMINISTRATION LABOUR</t>
  </si>
  <si>
    <t>09.10</t>
  </si>
  <si>
    <t>09.95</t>
  </si>
  <si>
    <t>TOTAL ADMINISTRATION LABOUR</t>
  </si>
  <si>
    <t>OTHER LABOUR</t>
  </si>
  <si>
    <t>10.05</t>
  </si>
  <si>
    <t>10.10</t>
  </si>
  <si>
    <t>RESEARCHER</t>
  </si>
  <si>
    <t>10.15</t>
  </si>
  <si>
    <t>WRITER</t>
  </si>
  <si>
    <t>10.20</t>
  </si>
  <si>
    <t>CONTENT SPECIALIST</t>
  </si>
  <si>
    <t>10.25</t>
  </si>
  <si>
    <t>INTERFACE SPECIALIST</t>
  </si>
  <si>
    <t>10.40</t>
  </si>
  <si>
    <t>10.50</t>
  </si>
  <si>
    <t>WEBMASTER</t>
  </si>
  <si>
    <t>10.95</t>
  </si>
  <si>
    <t>TOTAL OTHER EXPLOITATION LABOUR</t>
  </si>
  <si>
    <t>SECTION C - EQUIPMENT AND MATERIALS</t>
  </si>
  <si>
    <t>EQUIPMENT AND MATERIALS</t>
  </si>
  <si>
    <t>QUANTITY</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</si>
  <si>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</si>
  <si>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</si>
  <si>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</si>
  <si>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</si>
  <si>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</si>
  <si>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</si>
  <si>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</si>
  <si>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</si>
  <si>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</si>
  <si>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</si>
  <si>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</si>
  <si>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</si>
  <si>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</si>
  <si>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</si>
  <si>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</si>
  <si>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</si>
  <si>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</si>
  <si>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12.05</t>
  </si>
  <si>
    <t>ART DEPARTMENT RENTALS and SUPPLIES</t>
  </si>
  <si>
    <t>12.10</t>
  </si>
  <si>
    <t>CAMERA EQUIPMENT RENTAL</t>
  </si>
  <si>
    <t>12.15</t>
  </si>
  <si>
    <t>LIGHTING / GRIP EQUIPMENT RENTAL</t>
  </si>
  <si>
    <t>12.20</t>
  </si>
  <si>
    <t>AUDIO EQUIPMENT RENTAL</t>
  </si>
  <si>
    <t>12.30</t>
  </si>
  <si>
    <t>SOUND EFFECTS</t>
  </si>
  <si>
    <t>12.35</t>
  </si>
  <si>
    <t>12.40</t>
  </si>
  <si>
    <t>STOCK FOOTAGE-PICTURE (transfers)</t>
  </si>
  <si>
    <t>12.50</t>
  </si>
  <si>
    <t xml:space="preserve">OFFLINE EDIT </t>
  </si>
  <si>
    <t>12.55</t>
  </si>
  <si>
    <t>ONLINE EDIT</t>
  </si>
  <si>
    <t>12.60</t>
  </si>
  <si>
    <t>AUDIO RE-RECORDING and MIX</t>
  </si>
  <si>
    <t>12.90</t>
  </si>
  <si>
    <t>12.95</t>
  </si>
  <si>
    <t>MARKETING AND EXPLOITATION</t>
  </si>
  <si>
    <t>(provide detailed explanation)</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</si>
  <si>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</si>
  <si>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</si>
  <si>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</si>
  <si>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</si>
  <si>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</si>
  <si>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</si>
  <si>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</si>
  <si>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</si>
  <si>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</si>
  <si>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</si>
  <si>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</si>
  <si>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</si>
  <si>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</si>
  <si>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</si>
  <si>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</si>
  <si>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</si>
  <si>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</si>
  <si>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TOTAL MARKETING AND EXPLOITATION</t>
  </si>
  <si>
    <t>PROMOTION AND PUBLICITY</t>
  </si>
  <si>
    <t>14.05</t>
  </si>
  <si>
    <t>PHOTOGRAPHY</t>
  </si>
  <si>
    <t>14.10</t>
  </si>
  <si>
    <t>LAUNCH EXPENSES</t>
  </si>
  <si>
    <t>14.15</t>
  </si>
  <si>
    <t>MEDIA KITS</t>
  </si>
  <si>
    <t>14.20</t>
  </si>
  <si>
    <t>DIGITAL ADVERTISING</t>
  </si>
  <si>
    <t>14.21</t>
  </si>
  <si>
    <t>TRAILERS</t>
  </si>
  <si>
    <t>14.22</t>
  </si>
  <si>
    <t>MEDIA ADVERTISING</t>
  </si>
  <si>
    <t>14.30</t>
  </si>
  <si>
    <t>SPONSORSHIPS</t>
  </si>
  <si>
    <t>14.35</t>
  </si>
  <si>
    <t>14.40</t>
  </si>
  <si>
    <t>COLLATERAL MATERIALS</t>
  </si>
  <si>
    <t>14.50</t>
  </si>
  <si>
    <t>ANCILLARY PRODUCTS</t>
  </si>
  <si>
    <t>14.60</t>
  </si>
  <si>
    <t>REGISTRATION TO CONFERENCES</t>
  </si>
  <si>
    <t>(indicate which ones and for how many people)</t>
  </si>
  <si>
    <t>14.61</t>
  </si>
  <si>
    <t>EXHIBITION KIOSK</t>
  </si>
  <si>
    <t>14.62</t>
  </si>
  <si>
    <t>TRANSPORTATION TO CONFERENCES</t>
  </si>
  <si>
    <t>(indicate the number of people)</t>
  </si>
  <si>
    <t>14.63</t>
  </si>
  <si>
    <t>ACCOMODATIONS AT CONFERENCES</t>
  </si>
  <si>
    <t>(indicate the number of people and the number of days)</t>
  </si>
  <si>
    <t>14.64</t>
  </si>
  <si>
    <t>PER DIEM FOR STAFF AT CONFERENCES</t>
  </si>
  <si>
    <t>14.95</t>
  </si>
  <si>
    <t xml:space="preserve"> TOTAL PROMOTION AND PUBLICITY</t>
  </si>
  <si>
    <t>SECTION E - PRODUCTION ADMINISTRATION</t>
  </si>
  <si>
    <t>ADMINISTRATION</t>
  </si>
  <si>
    <t>Costs in this section must be project specific; the company's everyday expenses should be indicated in the CORPORATE OVERHEAD section (line F).</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</si>
  <si>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</si>
  <si>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</si>
  <si>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</si>
  <si>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</si>
  <si>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</si>
  <si>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</si>
  <si>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</si>
  <si>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</si>
  <si>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</si>
  <si>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</si>
  <si>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</si>
  <si>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</si>
  <si>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PRODUCTION ADMINISTRATION</t>
  </si>
  <si>
    <t>Hrs</t>
  </si>
  <si>
    <t>Days</t>
  </si>
  <si>
    <t>Wks</t>
  </si>
  <si>
    <t>Mths</t>
  </si>
  <si>
    <t>Flat</t>
  </si>
  <si>
    <t>Description</t>
  </si>
  <si>
    <t>Production Budget</t>
  </si>
  <si>
    <t>From:</t>
  </si>
  <si>
    <t>To:</t>
  </si>
  <si>
    <t>TOTAL "B" - LABOUR EXPENSES</t>
  </si>
  <si>
    <t>TOTAL "C" - EQUIPMENT AND MATERIALS</t>
  </si>
  <si>
    <t>TOTAL "D" - MARKETING, EXPOITATION, PROMOTION AND PUBLICITY</t>
  </si>
  <si>
    <t>PRODUCTION ADMINISTRATION</t>
  </si>
  <si>
    <t>TOTAL "E" - PRODUCTION ADMINISTRATION</t>
  </si>
  <si>
    <t>CORPORATE OVERHEAD</t>
  </si>
  <si>
    <t>CONTINGENCY</t>
  </si>
  <si>
    <t>CMF Investment</t>
  </si>
  <si>
    <t>Applicant Investment</t>
  </si>
  <si>
    <t>Distributor</t>
  </si>
  <si>
    <t>Federal Tax Credit</t>
  </si>
  <si>
    <t>Provincial Tax Credit</t>
  </si>
  <si>
    <t>Other Funding</t>
  </si>
  <si>
    <t>NET PROJECTED MONTHLY CASH POSITIONS</t>
  </si>
  <si>
    <t>CUMULATIVE CASH POSITION</t>
  </si>
  <si>
    <t>Summary</t>
  </si>
  <si>
    <t>PERFORMERS / ACTRESSES / ACTORS (specify)</t>
  </si>
  <si>
    <t>BUDGET DATE :</t>
  </si>
  <si>
    <t>BUDGET PREPARED BY :</t>
  </si>
  <si>
    <t>Percentage of section D of B+C sub-total :</t>
  </si>
  <si>
    <t>Total Section D :</t>
  </si>
  <si>
    <t>AUDIO / VIDEO LABOUR</t>
  </si>
  <si>
    <t>TOTAL AUDIO / VIDEO LABOUR</t>
  </si>
  <si>
    <t>ACCOUNTANT / BOOKEEPER - for the project only</t>
  </si>
  <si>
    <t>APPLICANT :</t>
  </si>
  <si>
    <t>PROJECT TITLE :</t>
  </si>
  <si>
    <t>-</t>
  </si>
  <si>
    <t>Cost Allocation - Canada Only</t>
  </si>
  <si>
    <t>Cost Origin - Canada Only</t>
  </si>
  <si>
    <t>OUTFLOWS - CANADIAN BUDGET ONLY</t>
  </si>
  <si>
    <t>PROJECTED CASH INFLOWS - CANADIAN BUDGET ONLY</t>
  </si>
  <si>
    <t>TOTAL CASH INFLOWS - CANADA ONLY</t>
  </si>
  <si>
    <t>INTERNATIONAL</t>
  </si>
  <si>
    <t>GRAND TOTAL :</t>
  </si>
  <si>
    <t>SIGNATURE :</t>
  </si>
  <si>
    <t>PRODUCTION COORDINATOR</t>
  </si>
  <si>
    <t>STOCK FOOTAGE-AUDIO / MUSIC (transfers)</t>
  </si>
  <si>
    <t xml:space="preserve">  TOTAL AUDIO / VIDEO EQUIPMENT AND MATERIALS</t>
  </si>
  <si>
    <t xml:space="preserve">AUDIO / VIDEO EQUIPMENT AND MATERIALS </t>
  </si>
  <si>
    <t>SUB-TOTAL SECTIONS B+C :</t>
  </si>
  <si>
    <t>UNITS / PHASE</t>
  </si>
  <si>
    <t>DURATION</t>
  </si>
  <si>
    <t>Total of Units</t>
  </si>
  <si>
    <t>Total Units</t>
  </si>
  <si>
    <t>#</t>
  </si>
  <si>
    <t>Section / Account</t>
  </si>
  <si>
    <t>SECTION A</t>
  </si>
  <si>
    <t>SECTION B</t>
  </si>
  <si>
    <t>SECTION C</t>
  </si>
  <si>
    <t>SECTION D</t>
  </si>
  <si>
    <t>SECTION E</t>
  </si>
  <si>
    <t>TOTAL "A"</t>
  </si>
  <si>
    <t xml:space="preserve">Total </t>
  </si>
  <si>
    <t>Company #1</t>
  </si>
  <si>
    <t>Exchange Rate #1:</t>
  </si>
  <si>
    <t>Country #2</t>
  </si>
  <si>
    <t>Company #2</t>
  </si>
  <si>
    <t>Exchange Rate #2</t>
  </si>
  <si>
    <t>CO-PRODUCTION</t>
  </si>
  <si>
    <t>Detail</t>
  </si>
  <si>
    <t>Cash flow</t>
  </si>
  <si>
    <t>CO-PRODUCER 1 :</t>
  </si>
  <si>
    <t>CO-PRODUCER 2 :</t>
  </si>
  <si>
    <t>INTERNATIONAL CO-PRODUCTION SECTION.  Columns O to Q are dedicated to international co-productions.  Enter costs of each foreign co-producer in Canadian currency.</t>
  </si>
  <si>
    <t>Instructions</t>
  </si>
  <si>
    <t>•</t>
  </si>
  <si>
    <t>Start by filling in the "Detail" tab. Information entered in this tab will be automatically distributed to other tabs.</t>
  </si>
  <si>
    <t>The "Cash Flow" tab allows you to add period columns (months) if the project lasts longer than one year, including the last CMF payment.</t>
  </si>
  <si>
    <t>Copy an entire colum to a new column to keep all formulas. Make sure the totals include the amounts of the new added column.</t>
  </si>
  <si>
    <t xml:space="preserve">The "Summary" tab is locked. This tab will be automatically filled as per the information entered in the "Detail" tab. </t>
  </si>
  <si>
    <t xml:space="preserve">Although locked, this tab allows you to add a name, a signature and a date. </t>
  </si>
  <si>
    <r>
      <t xml:space="preserve">Pay attention to the messages that may appear in </t>
    </r>
    <r>
      <rPr>
        <b/>
        <sz val="10"/>
        <color rgb="FFFF0000"/>
        <rFont val="Arial"/>
        <family val="2"/>
      </rPr>
      <t>red</t>
    </r>
    <r>
      <rPr>
        <sz val="10"/>
        <rFont val="Arial"/>
        <family val="2"/>
      </rPr>
      <t>.</t>
    </r>
  </si>
  <si>
    <t>If the project is an International Co-Production:</t>
  </si>
  <si>
    <t>Country#1</t>
  </si>
  <si>
    <t>Costs in Canadian dollars, rounded off, per co-producer</t>
  </si>
  <si>
    <t>INTERNATIONAL CO-PRODUCTION</t>
  </si>
  <si>
    <t>GRAND TOTAL - CANADIAN BUDGET :</t>
  </si>
  <si>
    <r>
      <rPr>
        <b/>
        <sz val="9"/>
        <rFont val="Arial"/>
        <family val="2"/>
      </rPr>
      <t>Select duration basis:</t>
    </r>
    <r>
      <rPr>
        <sz val="9"/>
        <rFont val="Arial"/>
        <family val="2"/>
      </rPr>
      <t xml:space="preserve"> hrs, days, wks, mths</t>
    </r>
  </si>
  <si>
    <t>Calculs Section D</t>
  </si>
  <si>
    <t>Total Section D:</t>
  </si>
  <si>
    <t>Total dépenses canadiennes:</t>
  </si>
  <si>
    <t>Pourcentage dépenses canadiennes de la Section D</t>
  </si>
  <si>
    <t>Sections below are filled automatically with data entered in the budget.</t>
  </si>
  <si>
    <t>Enter the amount of each foreign co-producer's expenses in Canadian currency in the appropriate cells.</t>
  </si>
  <si>
    <t>Submit a signed agreement with each foreign co-producer, separately. Please ensure they include a budget and that the exchange rate is indicated.</t>
  </si>
  <si>
    <t>All costs must be before applicable taxes. Enter whole numbers only.</t>
  </si>
  <si>
    <t>Co-Producer #1</t>
  </si>
  <si>
    <t>Co-Producer #2</t>
  </si>
  <si>
    <t>EQUIPMENT / MATERIALS</t>
  </si>
  <si>
    <t>AUDIO / VIDEO EQUIPMENT / MATERIALS</t>
  </si>
  <si>
    <t>SECTION D - MARKETING, EXPLOITATION, PROMOTION AND PUBLICITY</t>
  </si>
  <si>
    <t>Cannot exceed 10% of the total of Sections B+C if the person at account 01.05 is a shareholder of the applicant, co-applicant or parent company.</t>
  </si>
  <si>
    <t>If the person indicated at account 04.05 is a shareholder of the applicant, co-applicant or parent company, her or his salary as Project Manager or Project Leader must be moved at account 01.05.</t>
  </si>
  <si>
    <t>Cannot exceed 10% of budget Sections B+C</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</si>
  <si>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</si>
  <si>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For every tab where a signature is required: do not write the name of the producer. Make sure to add a real signature or an electronic signature.</t>
  </si>
  <si>
    <t>Please consider the environment before printing.</t>
  </si>
  <si>
    <t>This budget contains formulas. If you add lines, be sure to copy an entire line to a new line so that all formulas in columns A through X are retained.</t>
  </si>
  <si>
    <t>* Make sure that the totals of the sub-sections in which lines have been added include the amounts of the new lines added.</t>
  </si>
  <si>
    <t>In the International Co-Production section of the "Detail" tab,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</si>
  <si>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</si>
  <si>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</si>
  <si>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</si>
  <si>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OTHER PROMOTION MATERIAL</t>
  </si>
  <si>
    <t>Please do not write anything in this column nor delete it.</t>
  </si>
  <si>
    <t>Interactive Digital Media</t>
  </si>
  <si>
    <t xml:space="preserve">Note:75% of expenses must be of Canadian origin, except for Section D which is at 50%. </t>
  </si>
  <si>
    <t>INTERACTIVE OR GAME DESIGNER (DESIGNER)</t>
  </si>
  <si>
    <t>PORTING</t>
  </si>
  <si>
    <t>06.30</t>
  </si>
  <si>
    <t>PORTING AND LOCALIZATION COSTS INCLUDED IN B+C :</t>
  </si>
  <si>
    <t>The expenses indicated in Section D (13 and 14) below must total a minimum of 15% and a maximum of 25% of the B+C sub-total of the budget. The total planned expenses in this Section D cannot be reduced in the end. Furthermore, 50% of expenses of Section D must be of Canadian origin.</t>
  </si>
  <si>
    <t>The expenses of this section are allowed before the launch and for a maximum of three (3) months beyond the launch.</t>
  </si>
  <si>
    <t>TOTAL CANADIAN ITERATION COSTS :</t>
  </si>
  <si>
    <t>PORTING AND LOCALIZATION COSTS INCLUDED IN B+C</t>
  </si>
  <si>
    <t>TOTAL E - PRODUCTION ADMINISTRATION</t>
  </si>
  <si>
    <t>LOCALIZATION / TRANSLATION / VERSIONING</t>
  </si>
  <si>
    <t>TOTAL ITERATION COSTS - CANADA ONLY</t>
  </si>
  <si>
    <t>The majority of production costs must be devoted to creating new content.</t>
  </si>
  <si>
    <t>Porting and localization costs are not considered new content.</t>
  </si>
  <si>
    <t>PLEASE NOTE:</t>
  </si>
  <si>
    <t>TOTAL OF ITERATION COSTS :</t>
  </si>
  <si>
    <t>SUB-TOTAL B+C</t>
  </si>
  <si>
    <t>TITLE AND CMF NUMBER OF THE PRODUCTION TO BE ITERATED :</t>
  </si>
  <si>
    <t>The minimum and maximum expenses for Section D, as well as their duration, are different from those allocated to Production.</t>
  </si>
  <si>
    <t>DEVOTED TIME</t>
  </si>
  <si>
    <t>% of the duration devoted to the project</t>
  </si>
  <si>
    <t>Cost Allocation</t>
  </si>
  <si>
    <t>Cost       Origin</t>
  </si>
  <si>
    <t>You may add lines if more than one person holds the same role. See instructions.</t>
  </si>
  <si>
    <t xml:space="preserve">For the budget, only anticipated expenses incurred and/or paid by the applicant are eligible. At final costs, only actual, verifiable expenses incurred and/or paid by the applicant are eligible. </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</si>
  <si>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</si>
  <si>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This budget contains formulas. If you need to add lines, be sure to copy and paste an entire line to a new line to retain all the formulas in columns A to Y.</t>
  </si>
  <si>
    <t>Please do not write anything in the O column. It generates messages to help you complete the budget.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</si>
  <si>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</si>
  <si>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</si>
  <si>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</si>
  <si>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</si>
  <si>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</si>
  <si>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</si>
  <si>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</si>
  <si>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</si>
  <si>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</si>
  <si>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Notes on financial structure and cash flow:</t>
  </si>
  <si>
    <t>Deferrals are not accepted in Iteration.</t>
  </si>
  <si>
    <t xml:space="preserve">Other types of ineligible financing sources include, but are not limited to: lines of credit or loans, sweat equity, free or volunteer labor, services, </t>
  </si>
  <si>
    <t>and future revenues.</t>
  </si>
  <si>
    <t>If you are unable to sign the "Summary" page in Excel format, please submit the signed and dated "Summary" page in PDF format, in addition to submitting the entire budget in Excel format (.xlsx).</t>
  </si>
  <si>
    <t>AUDIT - Engagement review or audit</t>
  </si>
  <si>
    <t>By signing this document, I certify that the internal and related expenses correspond to the actual cost or the exchange value of the goods listed. No profit margin is added to the expected costs, neither applicable taxes.</t>
  </si>
  <si>
    <t>Iteration Budget 2026-2027</t>
  </si>
  <si>
    <t>© 2017-2026 Telefilm Canada</t>
  </si>
  <si>
    <t>Key personnel positions are identified in green below. Please ensure that the names and roles of the individuals identified in these positions are identical in the online application form on Dialogue.</t>
  </si>
  <si>
    <r>
      <rPr>
        <b/>
        <sz val="10"/>
        <color rgb="FFFF0000"/>
        <rFont val="Arial"/>
        <family val="2"/>
      </rPr>
      <t>New in 26-27:</t>
    </r>
    <r>
      <rPr>
        <sz val="10"/>
        <color rgb="FF000000"/>
        <rFont val="Arial"/>
        <family val="2"/>
      </rPr>
      <t xml:space="preserve"> costs related to the design, construction or exhibition of immersive/experiential projects are eligible so long as these costs account for no more than 20% of Eligible Costs and that the production of digital content remains the primary component of the budget. Applicants must identify these expenses clearly in their budget and must retain ownership of the results produced from these costs.</t>
    </r>
  </si>
  <si>
    <t>DEVOTED TIME. Under “Rate”, please enter the full rate of the selected duration basis. Then indicate the percentage of that duration devoted to the project.</t>
  </si>
  <si>
    <t>Equipment and software must be calculated on a prorata basis for use during the project only AND amortized on a straight-line or declining balance basis. You may add lines to specify each software licence and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</si>
</sst>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0000%"/>
    <numFmt numFmtId="168" formatCode="0.0%"/>
  </numFmts>
  <fonts count="36"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2"/>
      <color rgb="FFFF0063"/>
      <name val="Arial"/>
      <family val="2"/>
    </font>
    <font>
      <sz val="10"/>
      <color rgb="FFFF0063"/>
      <name val="Arial"/>
      <family val="2"/>
    </font>
    <font>
      <b/>
      <sz val="10"/>
      <color theme="1"/>
      <name val="Arial"/>
      <family val="2"/>
    </font>
    <font>
      <b/>
      <sz val="8"/>
      <name val="Arial"/>
      <family val="2"/>
    </font>
    <font>
      <sz val="10"/>
      <color rgb="FF4C4C4C"/>
      <name val="Arial"/>
      <family val="2"/>
    </font>
    <font>
      <b/>
      <sz val="12"/>
      <color indexed="10"/>
      <name val="Arial"/>
      <family val="2"/>
    </font>
    <font>
      <sz val="9"/>
      <color indexed="10"/>
      <name val="Arial"/>
      <family val="2"/>
    </font>
    <font>
      <b/>
      <sz val="10"/>
      <color rgb="FF00B050"/>
      <name val="Arial"/>
      <family val="2"/>
    </font>
    <font>
      <sz val="11"/>
      <name val="Calibri"/>
      <family val="2"/>
      <scheme val="minor"/>
    </font>
    <font>
      <sz val="10"/>
      <color rgb="FF000000"/>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0" fillId="0" borderId="0" applyFont="0" applyFill="0" applyBorder="0" applyAlignment="0" applyProtection="0"/>
    <xf numFmtId="0" fontId="2" fillId="0" borderId="0"/>
    <xf numFmtId="9" fontId="25" fillId="0" borderId="0" applyFont="0" applyFill="0" applyBorder="0" applyAlignment="0" applyProtection="0"/>
  </cellStyleXfs>
  <cellXfs count="463">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2" fillId="2" borderId="3" xfId="0" applyFont="1" applyFill="1" applyBorder="1" applyAlignment="1">
      <alignmen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165" fontId="4" fillId="5" borderId="2" xfId="0" applyNumberFormat="1" applyFont="1" applyFill="1" applyBorder="1" applyAlignment="1">
      <alignment horizontal="righ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6" fillId="0" borderId="12" xfId="0" applyFont="1" applyBorder="1" applyAlignment="1">
      <alignment vertical="center"/>
    </xf>
    <xf numFmtId="0" fontId="9" fillId="0" borderId="13" xfId="0" applyFont="1" applyBorder="1"/>
    <xf numFmtId="165" fontId="4" fillId="5" borderId="0" xfId="0" applyNumberFormat="1" applyFont="1" applyFill="1" applyAlignment="1">
      <alignment horizontal="right" vertical="center"/>
    </xf>
    <xf numFmtId="0" fontId="1" fillId="0" borderId="0" xfId="0" applyFont="1" applyAlignment="1">
      <alignment horizontal="right" vertical="center"/>
    </xf>
    <xf numFmtId="165" fontId="1" fillId="0" borderId="0" xfId="0" applyNumberFormat="1" applyFont="1" applyAlignment="1">
      <alignment horizontal="right"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165" fontId="5" fillId="0" borderId="2" xfId="0" applyNumberFormat="1" applyFont="1" applyBorder="1" applyAlignment="1">
      <alignment horizontal="right" vertical="center"/>
    </xf>
    <xf numFmtId="3" fontId="2" fillId="0" borderId="2" xfId="0" applyNumberFormat="1" applyFont="1" applyBorder="1" applyAlignment="1">
      <alignment horizontal="center" vertical="center"/>
    </xf>
    <xf numFmtId="0" fontId="14" fillId="0" borderId="0" xfId="0" applyFont="1"/>
    <xf numFmtId="0" fontId="14" fillId="0" borderId="0" xfId="0" applyFont="1" applyAlignment="1">
      <alignment horizontal="center"/>
    </xf>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vertical="center"/>
    </xf>
    <xf numFmtId="0" fontId="14" fillId="0" borderId="0" xfId="0" applyFont="1" applyAlignment="1">
      <alignment horizontal="left" indent="1"/>
    </xf>
    <xf numFmtId="0" fontId="4" fillId="0" borderId="6" xfId="0" applyFont="1" applyBorder="1" applyAlignment="1">
      <alignment horizontal="center" vertical="center"/>
    </xf>
    <xf numFmtId="0" fontId="11" fillId="0" borderId="9" xfId="0" applyFont="1" applyBorder="1" applyAlignment="1">
      <alignment horizontal="center" vertical="center"/>
    </xf>
    <xf numFmtId="49" fontId="16" fillId="0" borderId="2" xfId="0" applyNumberFormat="1" applyFont="1" applyBorder="1" applyAlignment="1">
      <alignment horizontal="center"/>
    </xf>
    <xf numFmtId="0" fontId="17" fillId="0" borderId="0" xfId="0" applyFont="1"/>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1" fillId="0" borderId="2" xfId="0" applyFont="1" applyBorder="1"/>
    <xf numFmtId="0" fontId="0" fillId="0" borderId="2" xfId="0" applyBorder="1"/>
    <xf numFmtId="1" fontId="18" fillId="0" borderId="2" xfId="0" quotePrefix="1" applyNumberFormat="1" applyFont="1" applyBorder="1" applyAlignment="1">
      <alignment horizontal="center"/>
    </xf>
    <xf numFmtId="0" fontId="22" fillId="0" borderId="2" xfId="0" applyFont="1" applyBorder="1"/>
    <xf numFmtId="0" fontId="18" fillId="0" borderId="2" xfId="0" quotePrefix="1" applyFont="1" applyBorder="1" applyAlignment="1">
      <alignment horizontal="center"/>
    </xf>
    <xf numFmtId="0" fontId="18" fillId="0" borderId="2" xfId="0" applyFont="1" applyBorder="1" applyAlignment="1">
      <alignment horizontal="center"/>
    </xf>
    <xf numFmtId="0" fontId="23" fillId="0" borderId="2" xfId="0" applyFont="1" applyBorder="1"/>
    <xf numFmtId="0" fontId="18" fillId="0" borderId="2" xfId="0" applyFont="1" applyBorder="1"/>
    <xf numFmtId="0" fontId="3" fillId="0" borderId="2" xfId="2" applyFont="1" applyBorder="1" applyAlignment="1">
      <alignment vertical="top" wrapText="1"/>
    </xf>
    <xf numFmtId="0" fontId="11"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5" borderId="11" xfId="0" applyNumberFormat="1" applyFont="1" applyFill="1" applyBorder="1" applyAlignment="1">
      <alignment horizontal="right" vertical="center"/>
    </xf>
    <xf numFmtId="0" fontId="2" fillId="0" borderId="21" xfId="0" applyFont="1" applyBorder="1" applyAlignment="1">
      <alignment horizontal="center" vertical="center" wrapText="1"/>
    </xf>
    <xf numFmtId="3" fontId="2" fillId="5" borderId="21" xfId="0" applyNumberFormat="1" applyFont="1" applyFill="1" applyBorder="1" applyAlignment="1">
      <alignment horizontal="right"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0" fontId="7" fillId="0" borderId="12" xfId="0" applyFont="1" applyBorder="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6" fillId="8" borderId="0" xfId="0" applyNumberFormat="1" applyFont="1" applyFill="1"/>
    <xf numFmtId="0" fontId="26" fillId="8" borderId="0" xfId="0" applyFont="1" applyFill="1"/>
    <xf numFmtId="0" fontId="26" fillId="8" borderId="0" xfId="0" applyFont="1" applyFill="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4" fillId="2" borderId="0" xfId="0" applyFont="1" applyFill="1" applyAlignment="1">
      <alignment horizontal="right" vertical="center"/>
    </xf>
    <xf numFmtId="0" fontId="5" fillId="0" borderId="2" xfId="0" applyFont="1" applyBorder="1" applyAlignment="1">
      <alignment horizontal="center" vertical="center"/>
    </xf>
    <xf numFmtId="166" fontId="3" fillId="11" borderId="20" xfId="0" applyNumberFormat="1" applyFont="1" applyFill="1" applyBorder="1" applyAlignment="1">
      <alignment horizontal="right" indent="1"/>
    </xf>
    <xf numFmtId="166" fontId="3" fillId="11" borderId="2" xfId="0" applyNumberFormat="1" applyFont="1" applyFill="1" applyBorder="1" applyAlignment="1">
      <alignment horizontal="right" indent="1"/>
    </xf>
    <xf numFmtId="164" fontId="5" fillId="0" borderId="28" xfId="0" applyNumberFormat="1" applyFont="1" applyBorder="1" applyAlignment="1">
      <alignment horizontal="right" indent="1"/>
    </xf>
    <xf numFmtId="164" fontId="5" fillId="0" borderId="34" xfId="0" applyNumberFormat="1" applyFont="1" applyBorder="1" applyAlignment="1">
      <alignment horizontal="right" indent="1"/>
    </xf>
    <xf numFmtId="164" fontId="3" fillId="0" borderId="20" xfId="0" applyNumberFormat="1" applyFont="1" applyBorder="1" applyAlignment="1">
      <alignment horizontal="right" indent="1"/>
    </xf>
    <xf numFmtId="164" fontId="3" fillId="0" borderId="2" xfId="0" applyNumberFormat="1" applyFont="1" applyBorder="1" applyAlignment="1">
      <alignment horizontal="right" indent="1"/>
    </xf>
    <xf numFmtId="164" fontId="4" fillId="0" borderId="8" xfId="0" applyNumberFormat="1" applyFont="1" applyBorder="1" applyAlignment="1">
      <alignment horizontal="right" indent="1"/>
    </xf>
    <xf numFmtId="164" fontId="4" fillId="0" borderId="35" xfId="0" applyNumberFormat="1" applyFont="1" applyBorder="1" applyAlignment="1">
      <alignment horizontal="right" indent="1"/>
    </xf>
    <xf numFmtId="164" fontId="2" fillId="0" borderId="35" xfId="0" applyNumberFormat="1" applyFont="1" applyBorder="1"/>
    <xf numFmtId="164" fontId="4" fillId="0" borderId="35" xfId="0" applyNumberFormat="1" applyFont="1" applyBorder="1"/>
    <xf numFmtId="0" fontId="10" fillId="0" borderId="0" xfId="0" applyFont="1" applyAlignment="1">
      <alignment horizontal="center" vertical="center"/>
    </xf>
    <xf numFmtId="0" fontId="12" fillId="0" borderId="39" xfId="0" applyFont="1" applyBorder="1" applyAlignment="1">
      <alignment horizontal="center" vertical="center" wrapText="1"/>
    </xf>
    <xf numFmtId="0" fontId="5" fillId="0" borderId="2" xfId="2" applyFont="1" applyBorder="1" applyAlignment="1">
      <alignment horizontal="left" vertical="center" wrapText="1"/>
    </xf>
    <xf numFmtId="164" fontId="4" fillId="0" borderId="2" xfId="0" applyNumberFormat="1" applyFont="1" applyBorder="1" applyAlignment="1">
      <alignment horizontal="right" vertical="center"/>
    </xf>
    <xf numFmtId="164" fontId="14" fillId="0" borderId="0" xfId="0" applyNumberFormat="1" applyFont="1"/>
    <xf numFmtId="164" fontId="0" fillId="0" borderId="0" xfId="0" applyNumberFormat="1"/>
    <xf numFmtId="0" fontId="2" fillId="0" borderId="5" xfId="0" applyFont="1" applyBorder="1" applyAlignment="1">
      <alignment horizontal="right"/>
    </xf>
    <xf numFmtId="14" fontId="2" fillId="0" borderId="27" xfId="0" applyNumberFormat="1"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7" borderId="1" xfId="0" applyFont="1" applyFill="1" applyBorder="1" applyAlignment="1">
      <alignment vertical="center"/>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xf>
    <xf numFmtId="164" fontId="18" fillId="0" borderId="2" xfId="1" applyNumberFormat="1" applyFont="1" applyBorder="1"/>
    <xf numFmtId="164" fontId="28" fillId="0" borderId="2" xfId="1" applyNumberFormat="1" applyFont="1" applyBorder="1"/>
    <xf numFmtId="164" fontId="18" fillId="0" borderId="2" xfId="0" applyNumberFormat="1" applyFont="1" applyBorder="1"/>
    <xf numFmtId="164" fontId="28" fillId="0" borderId="2" xfId="0" applyNumberFormat="1" applyFont="1" applyBorder="1"/>
    <xf numFmtId="0" fontId="5" fillId="0" borderId="33" xfId="0" applyFont="1" applyBorder="1" applyAlignment="1">
      <alignment horizontal="center" vertical="center"/>
    </xf>
    <xf numFmtId="164" fontId="3" fillId="0" borderId="33" xfId="0" applyNumberFormat="1" applyFont="1" applyBorder="1" applyAlignment="1">
      <alignment horizontal="right" indent="1"/>
    </xf>
    <xf numFmtId="166" fontId="3" fillId="11" borderId="33" xfId="0" applyNumberFormat="1" applyFont="1" applyFill="1" applyBorder="1" applyAlignment="1">
      <alignment horizontal="right" indent="1"/>
    </xf>
    <xf numFmtId="164" fontId="5" fillId="0" borderId="29" xfId="0" applyNumberFormat="1" applyFont="1" applyBorder="1" applyAlignment="1">
      <alignment horizontal="right" indent="1"/>
    </xf>
    <xf numFmtId="164" fontId="3" fillId="0" borderId="29" xfId="0" applyNumberFormat="1" applyFont="1" applyBorder="1" applyAlignment="1">
      <alignment horizontal="right" indent="1"/>
    </xf>
    <xf numFmtId="0" fontId="12" fillId="0" borderId="34" xfId="0" applyFont="1" applyBorder="1" applyAlignment="1">
      <alignment horizontal="center" vertical="center" wrapText="1"/>
    </xf>
    <xf numFmtId="0" fontId="12" fillId="0" borderId="28" xfId="0" applyFont="1" applyBorder="1" applyAlignment="1">
      <alignment horizontal="center" vertical="center" wrapText="1"/>
    </xf>
    <xf numFmtId="164" fontId="5" fillId="0" borderId="20"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3" xfId="0"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right"/>
    </xf>
    <xf numFmtId="0" fontId="2" fillId="0" borderId="39" xfId="0" applyFont="1" applyBorder="1" applyAlignment="1" applyProtection="1">
      <alignment horizontal="left" vertical="center"/>
      <protection locked="0"/>
    </xf>
    <xf numFmtId="0" fontId="1" fillId="0" borderId="0" xfId="0" applyFont="1" applyAlignment="1">
      <alignment vertical="center"/>
    </xf>
    <xf numFmtId="0" fontId="2" fillId="14" borderId="0" xfId="0" applyFont="1" applyFill="1" applyAlignment="1">
      <alignment horizontal="left"/>
    </xf>
    <xf numFmtId="0" fontId="3" fillId="14"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0" fontId="10" fillId="0" borderId="0" xfId="0" applyFont="1" applyAlignment="1">
      <alignment vertical="top"/>
    </xf>
    <xf numFmtId="0" fontId="2" fillId="0" borderId="0" xfId="0" applyFont="1" applyAlignment="1">
      <alignment horizontal="left" vertical="center"/>
    </xf>
    <xf numFmtId="0" fontId="30" fillId="0" borderId="0" xfId="0" applyFont="1" applyAlignment="1">
      <alignment horizontal="center" vertical="center"/>
    </xf>
    <xf numFmtId="0" fontId="19"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xf>
    <xf numFmtId="0" fontId="0" fillId="0" borderId="23" xfId="0" applyBorder="1" applyAlignment="1">
      <alignment wrapText="1"/>
    </xf>
    <xf numFmtId="0" fontId="12" fillId="0" borderId="0" xfId="0" applyFont="1" applyAlignment="1">
      <alignment horizontal="center" vertical="center" wrapText="1"/>
    </xf>
    <xf numFmtId="0" fontId="2" fillId="0" borderId="52" xfId="0" applyFont="1" applyBorder="1" applyAlignment="1" applyProtection="1">
      <alignment vertical="center"/>
      <protection locked="0"/>
    </xf>
    <xf numFmtId="0" fontId="2" fillId="0" borderId="15" xfId="0" applyFont="1" applyBorder="1"/>
    <xf numFmtId="0" fontId="0" fillId="0" borderId="15" xfId="0" applyBorder="1"/>
    <xf numFmtId="0" fontId="2" fillId="0" borderId="0" xfId="0" applyFont="1" applyAlignment="1">
      <alignment horizontal="right"/>
    </xf>
    <xf numFmtId="166" fontId="0" fillId="0" borderId="0" xfId="0" applyNumberFormat="1"/>
    <xf numFmtId="3" fontId="0" fillId="0" borderId="0" xfId="0" applyNumberFormat="1"/>
    <xf numFmtId="0" fontId="10" fillId="0" borderId="0" xfId="0" applyFont="1" applyAlignment="1">
      <alignment horizontal="right"/>
    </xf>
    <xf numFmtId="9" fontId="0" fillId="0" borderId="0" xfId="0" applyNumberFormat="1"/>
    <xf numFmtId="0" fontId="12" fillId="0" borderId="38"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4" xfId="0" applyFont="1" applyBorder="1" applyAlignment="1">
      <alignment horizontal="center" vertical="center" wrapText="1"/>
    </xf>
    <xf numFmtId="49" fontId="2" fillId="7" borderId="4" xfId="0" applyNumberFormat="1"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vertical="center"/>
    </xf>
    <xf numFmtId="0" fontId="14"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4" fillId="0" borderId="0" xfId="0" applyFont="1" applyAlignment="1" applyProtection="1">
      <alignment horizontal="left" indent="1"/>
      <protection hidden="1"/>
    </xf>
    <xf numFmtId="3" fontId="2" fillId="5" borderId="5" xfId="0" applyNumberFormat="1" applyFont="1" applyFill="1" applyBorder="1" applyAlignment="1" applyProtection="1">
      <alignment horizontal="right" vertical="center"/>
      <protection locked="0"/>
    </xf>
    <xf numFmtId="167" fontId="4" fillId="5" borderId="0" xfId="0" applyNumberFormat="1" applyFont="1" applyFill="1" applyAlignment="1">
      <alignment horizontal="right" vertical="center"/>
    </xf>
    <xf numFmtId="168" fontId="4" fillId="0" borderId="2" xfId="3" applyNumberFormat="1" applyFont="1" applyFill="1" applyBorder="1" applyAlignment="1" applyProtection="1">
      <alignment horizontal="right" vertical="center"/>
    </xf>
    <xf numFmtId="166" fontId="2" fillId="0" borderId="0" xfId="0" applyNumberFormat="1" applyFont="1"/>
    <xf numFmtId="0" fontId="2" fillId="0" borderId="1" xfId="0" applyFont="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3" fontId="3" fillId="15" borderId="2" xfId="0" applyNumberFormat="1" applyFont="1" applyFill="1" applyBorder="1" applyAlignment="1">
      <alignment horizontal="center" vertical="center"/>
    </xf>
    <xf numFmtId="0" fontId="29" fillId="0" borderId="51" xfId="0" applyFont="1" applyBorder="1" applyAlignment="1">
      <alignment horizontal="center" vertical="center"/>
    </xf>
    <xf numFmtId="164" fontId="2" fillId="5" borderId="5" xfId="0" applyNumberFormat="1" applyFont="1" applyFill="1" applyBorder="1" applyAlignment="1">
      <alignment horizontal="right" vertical="center"/>
    </xf>
    <xf numFmtId="164" fontId="2" fillId="10" borderId="2" xfId="0" applyNumberFormat="1" applyFont="1" applyFill="1" applyBorder="1"/>
    <xf numFmtId="164" fontId="2" fillId="0" borderId="0" xfId="0" applyNumberFormat="1" applyFont="1"/>
    <xf numFmtId="164" fontId="4" fillId="0" borderId="0" xfId="0" applyNumberFormat="1" applyFont="1"/>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1" borderId="20" xfId="0" applyNumberFormat="1" applyFont="1" applyFill="1" applyBorder="1" applyAlignment="1">
      <alignment horizontal="right" indent="1"/>
    </xf>
    <xf numFmtId="3" fontId="3" fillId="11" borderId="2" xfId="0" applyNumberFormat="1" applyFont="1" applyFill="1" applyBorder="1" applyAlignment="1">
      <alignment horizontal="right" indent="1"/>
    </xf>
    <xf numFmtId="164" fontId="3" fillId="11" borderId="33" xfId="0" applyNumberFormat="1" applyFont="1" applyFill="1" applyBorder="1" applyAlignment="1">
      <alignment horizontal="right" indent="1"/>
    </xf>
    <xf numFmtId="3" fontId="3" fillId="0" borderId="28" xfId="0" applyNumberFormat="1" applyFont="1" applyBorder="1" applyAlignment="1">
      <alignment horizontal="right" indent="1"/>
    </xf>
    <xf numFmtId="3" fontId="3" fillId="0" borderId="34" xfId="0" applyNumberFormat="1" applyFont="1" applyBorder="1" applyAlignment="1">
      <alignment horizontal="right" indent="1"/>
    </xf>
    <xf numFmtId="164" fontId="5" fillId="0" borderId="2" xfId="0" applyNumberFormat="1" applyFont="1" applyBorder="1" applyAlignment="1">
      <alignment horizontal="right" vertical="center"/>
    </xf>
    <xf numFmtId="0" fontId="1" fillId="0" borderId="0" xfId="0" applyFont="1" applyAlignment="1">
      <alignment horizontal="center" vertical="center" wrapText="1"/>
    </xf>
    <xf numFmtId="0" fontId="31" fillId="12" borderId="2" xfId="0" applyFont="1" applyFill="1" applyBorder="1" applyAlignment="1">
      <alignment horizontal="center" vertical="center"/>
    </xf>
    <xf numFmtId="0" fontId="32" fillId="0" borderId="0" xfId="0" applyFont="1"/>
    <xf numFmtId="164" fontId="2" fillId="5" borderId="2" xfId="0" applyNumberFormat="1" applyFont="1" applyFill="1" applyBorder="1" applyAlignment="1">
      <alignment horizontal="right" vertical="center"/>
    </xf>
    <xf numFmtId="0" fontId="33" fillId="0" borderId="0" xfId="0" applyFont="1"/>
    <xf numFmtId="0" fontId="2" fillId="0" borderId="2" xfId="0" applyFont="1" applyBorder="1" applyAlignment="1">
      <alignment horizontal="center" vertical="center" wrapText="1"/>
    </xf>
    <xf numFmtId="0" fontId="12" fillId="0" borderId="24" xfId="0" applyFont="1" applyBorder="1" applyAlignment="1">
      <alignment horizontal="center" vertical="center"/>
    </xf>
    <xf numFmtId="49" fontId="0" fillId="0" borderId="15" xfId="0" applyNumberFormat="1" applyBorder="1" applyAlignment="1">
      <alignment horizontal="left"/>
    </xf>
    <xf numFmtId="49" fontId="2" fillId="0" borderId="15" xfId="0" applyNumberFormat="1" applyFont="1" applyBorder="1" applyAlignment="1">
      <alignment horizontal="left"/>
    </xf>
    <xf numFmtId="164" fontId="5" fillId="0" borderId="0" xfId="0" applyNumberFormat="1" applyFont="1" applyAlignment="1">
      <alignment horizontal="right" vertical="center"/>
    </xf>
    <xf numFmtId="165" fontId="5" fillId="0" borderId="0" xfId="0" applyNumberFormat="1" applyFont="1" applyAlignment="1">
      <alignment horizontal="right" vertical="center"/>
    </xf>
    <xf numFmtId="0" fontId="12" fillId="0" borderId="0" xfId="0" applyFont="1" applyAlignment="1">
      <alignment horizontal="right"/>
    </xf>
    <xf numFmtId="49" fontId="12" fillId="0" borderId="0" xfId="0" applyNumberFormat="1" applyFont="1"/>
    <xf numFmtId="49" fontId="27" fillId="8" borderId="0" xfId="0" applyNumberFormat="1" applyFont="1" applyFill="1" applyAlignment="1">
      <alignment horizontal="center"/>
    </xf>
    <xf numFmtId="0" fontId="27" fillId="8" borderId="0" xfId="0" applyFont="1" applyFill="1"/>
    <xf numFmtId="3" fontId="27" fillId="8" borderId="0" xfId="0" applyNumberFormat="1" applyFont="1" applyFill="1"/>
    <xf numFmtId="49" fontId="2" fillId="0" borderId="0" xfId="0" applyNumberFormat="1" applyFont="1" applyAlignment="1">
      <alignment horizontal="center"/>
    </xf>
    <xf numFmtId="3" fontId="2" fillId="0" borderId="0" xfId="0" applyNumberFormat="1" applyFont="1" applyAlignment="1">
      <alignment horizontal="right"/>
    </xf>
    <xf numFmtId="3" fontId="2" fillId="0" borderId="0" xfId="0" applyNumberFormat="1" applyFont="1"/>
    <xf numFmtId="0" fontId="12" fillId="0" borderId="36" xfId="0" applyFont="1" applyBorder="1" applyAlignment="1">
      <alignment horizontal="center" vertical="center" wrapText="1"/>
    </xf>
    <xf numFmtId="0" fontId="12" fillId="0" borderId="27" xfId="0" applyFont="1" applyBorder="1" applyAlignment="1">
      <alignment horizontal="center" vertical="center" wrapText="1"/>
    </xf>
    <xf numFmtId="49" fontId="4" fillId="0" borderId="25" xfId="0" applyNumberFormat="1" applyFont="1" applyBorder="1" applyAlignment="1">
      <alignment horizontal="center"/>
    </xf>
    <xf numFmtId="0" fontId="4" fillId="0" borderId="46" xfId="0" applyFont="1" applyBorder="1"/>
    <xf numFmtId="0" fontId="4" fillId="0" borderId="48" xfId="0" applyFont="1" applyBorder="1" applyAlignment="1">
      <alignment horizontal="center"/>
    </xf>
    <xf numFmtId="0" fontId="12" fillId="0" borderId="41" xfId="0" applyFont="1" applyBorder="1" applyAlignment="1">
      <alignment horizontal="center" vertical="center" wrapText="1"/>
    </xf>
    <xf numFmtId="49" fontId="4" fillId="0" borderId="20" xfId="0" applyNumberFormat="1" applyFont="1" applyBorder="1" applyAlignment="1">
      <alignment horizontal="center"/>
    </xf>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4" fillId="0" borderId="19" xfId="0" applyNumberFormat="1" applyFont="1" applyBorder="1" applyAlignment="1">
      <alignment horizontal="center"/>
    </xf>
    <xf numFmtId="0" fontId="4" fillId="0" borderId="49" xfId="0" applyFont="1" applyBorder="1" applyAlignment="1">
      <alignment horizontal="center"/>
    </xf>
    <xf numFmtId="164" fontId="2" fillId="0" borderId="25" xfId="0" applyNumberFormat="1" applyFont="1" applyBorder="1"/>
    <xf numFmtId="166" fontId="2" fillId="0" borderId="27" xfId="0" applyNumberFormat="1" applyFont="1" applyBorder="1"/>
    <xf numFmtId="9" fontId="2" fillId="0" borderId="0" xfId="3" applyFont="1" applyProtection="1"/>
    <xf numFmtId="49" fontId="2" fillId="0" borderId="20" xfId="0" applyNumberFormat="1" applyFont="1" applyBorder="1" applyAlignment="1">
      <alignment horizontal="center" vertical="center"/>
    </xf>
    <xf numFmtId="0" fontId="2" fillId="0" borderId="2" xfId="0"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3" fontId="2" fillId="0" borderId="49" xfId="0" applyNumberFormat="1" applyFont="1" applyBorder="1"/>
    <xf numFmtId="164" fontId="2" fillId="0" borderId="20" xfId="0" applyNumberFormat="1" applyFont="1" applyBorder="1" applyAlignment="1">
      <alignment horizontal="right"/>
    </xf>
    <xf numFmtId="164" fontId="2" fillId="0" borderId="33" xfId="0" applyNumberFormat="1" applyFont="1" applyBorder="1" applyAlignment="1">
      <alignment horizontal="right"/>
    </xf>
    <xf numFmtId="3" fontId="4" fillId="0" borderId="16" xfId="0" applyNumberFormat="1" applyFont="1" applyBorder="1"/>
    <xf numFmtId="3" fontId="4" fillId="0" borderId="17" xfId="0" applyNumberFormat="1" applyFont="1" applyBorder="1"/>
    <xf numFmtId="3" fontId="4" fillId="0" borderId="18" xfId="0" applyNumberFormat="1" applyFont="1" applyBorder="1"/>
    <xf numFmtId="3" fontId="4" fillId="0" borderId="19" xfId="0" applyNumberFormat="1" applyFont="1" applyBorder="1"/>
    <xf numFmtId="164" fontId="4" fillId="0" borderId="49" xfId="0" applyNumberFormat="1" applyFont="1" applyBorder="1"/>
    <xf numFmtId="164" fontId="4" fillId="0" borderId="20" xfId="0" applyNumberFormat="1" applyFont="1" applyBorder="1"/>
    <xf numFmtId="164" fontId="4" fillId="0" borderId="33" xfId="0" applyNumberFormat="1" applyFont="1" applyBorder="1"/>
    <xf numFmtId="3" fontId="4" fillId="0" borderId="49" xfId="0" applyNumberFormat="1" applyFont="1" applyBorder="1"/>
    <xf numFmtId="164" fontId="2" fillId="0" borderId="20" xfId="0" applyNumberFormat="1" applyFont="1" applyBorder="1"/>
    <xf numFmtId="164" fontId="2" fillId="0" borderId="33" xfId="0" applyNumberFormat="1" applyFont="1" applyBorder="1"/>
    <xf numFmtId="0" fontId="4" fillId="0" borderId="49" xfId="0" applyFont="1" applyBorder="1"/>
    <xf numFmtId="0" fontId="2" fillId="0" borderId="49"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9" xfId="0" applyFont="1" applyBorder="1"/>
    <xf numFmtId="3" fontId="2" fillId="0" borderId="42" xfId="0" applyNumberFormat="1" applyFont="1" applyBorder="1"/>
    <xf numFmtId="3" fontId="2" fillId="0" borderId="43" xfId="0" applyNumberFormat="1" applyFont="1" applyBorder="1"/>
    <xf numFmtId="3" fontId="2" fillId="0" borderId="44" xfId="0" applyNumberFormat="1" applyFont="1" applyBorder="1"/>
    <xf numFmtId="3" fontId="2" fillId="0" borderId="45" xfId="0" applyNumberFormat="1" applyFont="1" applyBorder="1"/>
    <xf numFmtId="0" fontId="2" fillId="0" borderId="50" xfId="0" applyFont="1" applyBorder="1"/>
    <xf numFmtId="164" fontId="2" fillId="0" borderId="38" xfId="0" applyNumberFormat="1" applyFont="1" applyBorder="1"/>
    <xf numFmtId="164" fontId="2" fillId="0" borderId="39" xfId="0" applyNumberFormat="1" applyFont="1" applyBorder="1"/>
    <xf numFmtId="0" fontId="4" fillId="0" borderId="40" xfId="0" applyFont="1" applyBorder="1"/>
    <xf numFmtId="0" fontId="4" fillId="0" borderId="55" xfId="0" applyFont="1" applyBorder="1" applyAlignment="1">
      <alignment horizontal="right"/>
    </xf>
    <xf numFmtId="164" fontId="4" fillId="0" borderId="40" xfId="0" applyNumberFormat="1" applyFont="1" applyBorder="1"/>
    <xf numFmtId="164" fontId="4" fillId="10" borderId="35" xfId="0" applyNumberFormat="1" applyFont="1" applyFill="1" applyBorder="1" applyAlignment="1">
      <alignment horizontal="right" vertical="center" wrapText="1"/>
    </xf>
    <xf numFmtId="49" fontId="4" fillId="0" borderId="0" xfId="0" applyNumberFormat="1" applyFont="1" applyAlignment="1">
      <alignment horizontal="center"/>
    </xf>
    <xf numFmtId="0" fontId="2" fillId="0" borderId="4" xfId="0" applyFont="1" applyBorder="1" applyAlignment="1">
      <alignment horizontal="right"/>
    </xf>
    <xf numFmtId="0" fontId="4" fillId="0" borderId="5" xfId="0" applyFont="1" applyBorder="1" applyAlignment="1">
      <alignment horizontal="right"/>
    </xf>
    <xf numFmtId="164" fontId="4" fillId="0" borderId="5" xfId="0" applyNumberFormat="1" applyFont="1" applyBorder="1"/>
    <xf numFmtId="0" fontId="13" fillId="0" borderId="0" xfId="0" applyFont="1"/>
    <xf numFmtId="166" fontId="4" fillId="0" borderId="3" xfId="0" applyNumberFormat="1" applyFont="1" applyBorder="1"/>
    <xf numFmtId="164" fontId="2" fillId="10" borderId="5" xfId="0" applyNumberFormat="1" applyFont="1" applyFill="1" applyBorder="1"/>
    <xf numFmtId="0" fontId="13" fillId="0" borderId="0" xfId="0" applyFont="1" applyAlignment="1">
      <alignment horizontal="right"/>
    </xf>
    <xf numFmtId="49" fontId="4" fillId="0" borderId="0" xfId="0" applyNumberFormat="1" applyFont="1" applyAlignment="1">
      <alignment horizontal="center" vertical="center"/>
    </xf>
    <xf numFmtId="0" fontId="4" fillId="0" borderId="40" xfId="0" applyFont="1" applyBorder="1" applyAlignment="1">
      <alignment horizontal="right"/>
    </xf>
    <xf numFmtId="164" fontId="4" fillId="0" borderId="55" xfId="0" applyNumberFormat="1" applyFont="1" applyBorder="1"/>
    <xf numFmtId="0" fontId="15" fillId="0" borderId="0" xfId="0" applyFont="1"/>
    <xf numFmtId="0" fontId="19" fillId="0" borderId="0" xfId="0" applyFont="1"/>
    <xf numFmtId="49" fontId="12" fillId="0" borderId="0" xfId="0" applyNumberFormat="1" applyFont="1" applyAlignment="1">
      <alignment horizontal="left"/>
    </xf>
    <xf numFmtId="0" fontId="4" fillId="0" borderId="25"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0" fontId="4" fillId="0" borderId="51" xfId="0" applyFont="1" applyBorder="1" applyAlignment="1" applyProtection="1">
      <alignment horizontal="right" vertical="center"/>
      <protection locked="0"/>
    </xf>
    <xf numFmtId="0" fontId="4" fillId="0" borderId="22" xfId="0" applyFont="1" applyBorder="1" applyAlignment="1" applyProtection="1">
      <alignment horizontal="right"/>
      <protection locked="0"/>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16" fillId="13" borderId="58" xfId="0" applyFont="1" applyFill="1" applyBorder="1" applyAlignment="1">
      <alignment horizontal="left" vertical="center"/>
    </xf>
    <xf numFmtId="0" fontId="17" fillId="13" borderId="0" xfId="0" applyFont="1" applyFill="1" applyAlignment="1">
      <alignment horizontal="left" vertical="center" wrapText="1"/>
    </xf>
    <xf numFmtId="0" fontId="17" fillId="13" borderId="59" xfId="0" applyFont="1" applyFill="1" applyBorder="1" applyAlignment="1">
      <alignment horizontal="left" vertical="center" wrapText="1"/>
    </xf>
    <xf numFmtId="3" fontId="2" fillId="0" borderId="5" xfId="0" applyNumberFormat="1" applyFont="1" applyBorder="1" applyAlignment="1" applyProtection="1">
      <alignment horizontal="right" vertical="center"/>
      <protection locked="0"/>
    </xf>
    <xf numFmtId="0" fontId="0" fillId="0" borderId="0" xfId="0" applyAlignment="1">
      <alignment vertical="top" wrapText="1"/>
    </xf>
    <xf numFmtId="0" fontId="0" fillId="0" borderId="0" xfId="0" applyAlignment="1">
      <alignment wrapText="1"/>
    </xf>
    <xf numFmtId="0" fontId="34" fillId="0" borderId="0" xfId="0" applyFont="1" applyAlignment="1">
      <alignment vertical="center"/>
    </xf>
    <xf numFmtId="3" fontId="2" fillId="0" borderId="5" xfId="0" applyNumberFormat="1" applyFont="1" applyBorder="1" applyAlignment="1">
      <alignment horizontal="right" vertical="center"/>
    </xf>
    <xf numFmtId="3" fontId="3" fillId="0" borderId="2" xfId="0" applyNumberFormat="1" applyFont="1" applyBorder="1" applyAlignment="1">
      <alignment horizontal="center" vertical="center"/>
    </xf>
    <xf numFmtId="0" fontId="30" fillId="0" borderId="0" xfId="0" applyFont="1" applyAlignment="1">
      <alignment horizontal="center" vertical="center" wrapText="1"/>
    </xf>
    <xf numFmtId="0" fontId="2" fillId="0" borderId="0" xfId="0" applyFont="1" applyAlignment="1">
      <alignment vertical="top" wrapText="1"/>
    </xf>
    <xf numFmtId="0" fontId="2" fillId="0" borderId="0" xfId="0" applyFont="1"/>
    <xf numFmtId="0" fontId="0" fillId="0" borderId="0" xfId="0"/>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xf numFmtId="0" fontId="35" fillId="0" borderId="0" xfId="0" applyFont="1" applyAlignment="1">
      <alignment horizontal="left" vertical="top" wrapText="1"/>
    </xf>
    <xf numFmtId="0" fontId="0" fillId="0" borderId="0" xfId="0" applyAlignment="1">
      <alignment horizontal="left" vertical="top" wrapText="1"/>
    </xf>
    <xf numFmtId="0" fontId="2" fillId="0" borderId="15" xfId="0" applyFont="1" applyBorder="1" applyAlignment="1">
      <alignment horizontal="left"/>
    </xf>
    <xf numFmtId="0" fontId="0" fillId="0" borderId="15" xfId="0" applyBorder="1"/>
    <xf numFmtId="0" fontId="2" fillId="0" borderId="1" xfId="0" applyFont="1" applyBorder="1" applyAlignment="1">
      <alignment horizontal="left"/>
    </xf>
    <xf numFmtId="0" fontId="0" fillId="0" borderId="1" xfId="0" applyBorder="1"/>
    <xf numFmtId="0" fontId="1" fillId="10" borderId="30"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4" xfId="0" applyFont="1" applyFill="1" applyBorder="1" applyAlignment="1">
      <alignment horizontal="center" vertical="center" wrapText="1"/>
    </xf>
    <xf numFmtId="3" fontId="4"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wrapText="1"/>
    </xf>
    <xf numFmtId="3" fontId="4" fillId="0" borderId="26" xfId="0" applyNumberFormat="1" applyFont="1" applyBorder="1" applyAlignment="1">
      <alignment horizontal="center"/>
    </xf>
    <xf numFmtId="3" fontId="4" fillId="0" borderId="14" xfId="0" applyNumberFormat="1" applyFont="1" applyBorder="1" applyAlignment="1">
      <alignment horizontal="center"/>
    </xf>
    <xf numFmtId="3" fontId="4" fillId="0" borderId="47" xfId="0" applyNumberFormat="1" applyFont="1" applyBorder="1" applyAlignment="1">
      <alignment horizontal="center"/>
    </xf>
    <xf numFmtId="49" fontId="2" fillId="0" borderId="0" xfId="0" applyNumberFormat="1" applyFont="1" applyAlignment="1">
      <alignment horizontal="center"/>
    </xf>
    <xf numFmtId="0" fontId="2" fillId="0" borderId="15" xfId="0" applyFont="1" applyBorder="1"/>
    <xf numFmtId="0" fontId="2" fillId="0" borderId="4" xfId="0" applyFont="1" applyBorder="1" applyAlignment="1">
      <alignment horizontal="center"/>
    </xf>
    <xf numFmtId="0" fontId="0" fillId="0" borderId="5" xfId="0" applyBorder="1" applyAlignment="1">
      <alignment horizontal="center"/>
    </xf>
    <xf numFmtId="0" fontId="10" fillId="0" borderId="5" xfId="0" applyFont="1" applyBorder="1" applyAlignment="1">
      <alignment horizont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0" fillId="0" borderId="5" xfId="0" applyBorder="1"/>
    <xf numFmtId="0" fontId="2" fillId="7" borderId="4" xfId="0" applyFont="1" applyFill="1" applyBorder="1" applyAlignment="1">
      <alignment horizontal="left" vertical="center"/>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4"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8" fillId="0" borderId="8" xfId="0" applyFont="1" applyBorder="1" applyAlignment="1">
      <alignment horizontal="left" vertical="center"/>
    </xf>
    <xf numFmtId="0" fontId="0" fillId="0" borderId="12" xfId="0" applyBorder="1"/>
    <xf numFmtId="0" fontId="0" fillId="0" borderId="13" xfId="0" applyBorder="1"/>
    <xf numFmtId="0" fontId="4" fillId="0" borderId="4" xfId="0" applyFont="1" applyBorder="1" applyAlignment="1">
      <alignment horizontal="right" vertical="center"/>
    </xf>
    <xf numFmtId="0" fontId="4" fillId="0" borderId="1"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2" fillId="0" borderId="36" xfId="0" applyFont="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4" fillId="5" borderId="0" xfId="0" applyFont="1" applyFill="1" applyAlignment="1">
      <alignment horizontal="center" vertical="center"/>
    </xf>
    <xf numFmtId="0" fontId="18" fillId="7" borderId="4" xfId="0" applyFont="1" applyFill="1" applyBorder="1" applyAlignment="1">
      <alignment horizontal="left" vertical="center" wrapTex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 fillId="1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12" fillId="0" borderId="4" xfId="0" applyFont="1" applyBorder="1" applyAlignment="1">
      <alignment horizontal="left" vertical="center" indent="1"/>
    </xf>
    <xf numFmtId="0" fontId="0" fillId="0" borderId="1" xfId="0" applyBorder="1" applyAlignment="1">
      <alignment horizontal="left" vertical="center" indent="1"/>
    </xf>
    <xf numFmtId="0" fontId="5" fillId="0" borderId="0" xfId="0" applyFont="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vertical="center"/>
    </xf>
    <xf numFmtId="0" fontId="8" fillId="0" borderId="12" xfId="0" applyFont="1" applyBorder="1" applyAlignment="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49" fontId="16" fillId="10" borderId="58" xfId="0" applyNumberFormat="1" applyFont="1" applyFill="1" applyBorder="1" applyAlignment="1">
      <alignment horizontal="left" vertical="center"/>
    </xf>
    <xf numFmtId="0" fontId="17" fillId="0" borderId="0" xfId="0" applyFont="1" applyAlignment="1">
      <alignment horizontal="left" vertical="center"/>
    </xf>
    <xf numFmtId="0" fontId="17" fillId="0" borderId="59" xfId="0" applyFont="1" applyBorder="1" applyAlignment="1">
      <alignment horizontal="left" vertical="center"/>
    </xf>
    <xf numFmtId="49" fontId="16" fillId="9" borderId="58" xfId="0" applyNumberFormat="1" applyFont="1" applyFill="1" applyBorder="1" applyAlignment="1">
      <alignment horizontal="left" vertical="center" wrapText="1"/>
    </xf>
    <xf numFmtId="0" fontId="17" fillId="0" borderId="0" xfId="0" applyFont="1" applyAlignment="1">
      <alignment horizontal="left" vertical="center" wrapText="1"/>
    </xf>
    <xf numFmtId="0" fontId="17" fillId="0" borderId="59" xfId="0" applyFont="1" applyBorder="1" applyAlignment="1">
      <alignment horizontal="left" vertical="center" wrapText="1"/>
    </xf>
    <xf numFmtId="0" fontId="17" fillId="0" borderId="58" xfId="0" applyFont="1" applyBorder="1" applyAlignment="1">
      <alignment horizontal="left" vertical="center" wrapText="1"/>
    </xf>
    <xf numFmtId="0" fontId="16" fillId="18" borderId="7" xfId="0" applyFont="1" applyFill="1" applyBorder="1" applyAlignment="1">
      <alignment horizontal="left" vertical="center" wrapText="1"/>
    </xf>
    <xf numFmtId="0" fontId="16" fillId="18" borderId="15" xfId="0" applyFont="1" applyFill="1" applyBorder="1" applyAlignment="1">
      <alignment horizontal="left" vertical="center" wrapText="1"/>
    </xf>
    <xf numFmtId="0" fontId="16" fillId="18" borderId="21" xfId="0" applyFont="1" applyFill="1" applyBorder="1" applyAlignment="1">
      <alignment horizontal="left" vertical="center" wrapText="1"/>
    </xf>
    <xf numFmtId="49" fontId="16" fillId="12" borderId="58" xfId="0" applyNumberFormat="1" applyFont="1" applyFill="1" applyBorder="1" applyAlignment="1">
      <alignment horizontal="left" vertical="center" wrapText="1"/>
    </xf>
    <xf numFmtId="0" fontId="17" fillId="12" borderId="0" xfId="0" applyFont="1" applyFill="1" applyAlignment="1">
      <alignment horizontal="left" vertical="center" wrapText="1"/>
    </xf>
    <xf numFmtId="0" fontId="17" fillId="12" borderId="59" xfId="0" applyFont="1" applyFill="1" applyBorder="1" applyAlignment="1">
      <alignment horizontal="left" vertical="center" wrapText="1"/>
    </xf>
    <xf numFmtId="49" fontId="16" fillId="13" borderId="58" xfId="0" applyNumberFormat="1" applyFont="1" applyFill="1" applyBorder="1" applyAlignment="1">
      <alignment horizontal="left" vertical="center" wrapText="1"/>
    </xf>
    <xf numFmtId="0" fontId="2" fillId="16" borderId="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5" xfId="0" applyFont="1" applyFill="1" applyBorder="1" applyAlignment="1">
      <alignment horizontal="center" vertical="center"/>
    </xf>
    <xf numFmtId="0" fontId="4" fillId="0" borderId="36" xfId="0" applyFont="1" applyBorder="1" applyAlignment="1">
      <alignment horizontal="center" vertical="center" wrapText="1"/>
    </xf>
    <xf numFmtId="49" fontId="2" fillId="0" borderId="15" xfId="0" applyNumberFormat="1" applyFont="1" applyBorder="1" applyAlignment="1" applyProtection="1">
      <alignment horizontal="left"/>
      <protection locked="0"/>
    </xf>
    <xf numFmtId="0" fontId="0" fillId="0" borderId="15" xfId="0" applyBorder="1" applyAlignment="1">
      <alignment horizontal="left"/>
    </xf>
    <xf numFmtId="49" fontId="16" fillId="7" borderId="10" xfId="0" applyNumberFormat="1" applyFont="1" applyFill="1" applyBorder="1" applyAlignment="1">
      <alignment vertical="center"/>
    </xf>
    <xf numFmtId="0" fontId="16" fillId="7" borderId="3" xfId="0" applyFont="1" applyFill="1" applyBorder="1" applyAlignment="1">
      <alignment vertical="center"/>
    </xf>
    <xf numFmtId="0" fontId="0" fillId="0" borderId="3" xfId="0" applyBorder="1" applyAlignment="1">
      <alignment vertical="center"/>
    </xf>
    <xf numFmtId="0" fontId="0" fillId="0" borderId="11" xfId="0" applyBorder="1" applyAlignment="1">
      <alignment vertical="center"/>
    </xf>
    <xf numFmtId="49" fontId="2" fillId="0" borderId="1" xfId="0" applyNumberFormat="1" applyFont="1" applyBorder="1" applyAlignment="1" applyProtection="1">
      <alignment horizontal="left"/>
      <protection locked="0"/>
    </xf>
    <xf numFmtId="0" fontId="0" fillId="0" borderId="1" xfId="0" applyBorder="1" applyAlignment="1">
      <alignment horizontal="left"/>
    </xf>
    <xf numFmtId="0" fontId="4" fillId="0" borderId="56" xfId="0" applyFont="1" applyBorder="1" applyAlignment="1">
      <alignment horizontal="left" vertical="center" indent="1"/>
    </xf>
    <xf numFmtId="0" fontId="4" fillId="0" borderId="31" xfId="0" applyFont="1" applyBorder="1" applyAlignment="1">
      <alignment horizontal="left" vertical="center" indent="1"/>
    </xf>
    <xf numFmtId="0" fontId="0" fillId="0" borderId="57" xfId="0" applyBorder="1" applyAlignment="1">
      <alignment horizontal="left" vertical="center" indent="1"/>
    </xf>
    <xf numFmtId="0" fontId="2" fillId="7" borderId="4" xfId="0" applyFont="1" applyFill="1" applyBorder="1" applyAlignment="1">
      <alignment horizontal="left" vertical="center" indent="1"/>
    </xf>
    <xf numFmtId="0" fontId="2" fillId="7" borderId="1" xfId="0" applyFont="1" applyFill="1" applyBorder="1" applyAlignment="1">
      <alignment horizontal="left" vertical="center" indent="1"/>
    </xf>
    <xf numFmtId="0" fontId="0" fillId="0" borderId="1" xfId="0" applyBorder="1" applyAlignment="1">
      <alignment horizontal="center"/>
    </xf>
    <xf numFmtId="0" fontId="2" fillId="7" borderId="4" xfId="0" applyFont="1" applyFill="1" applyBorder="1" applyAlignment="1">
      <alignment vertical="center"/>
    </xf>
    <xf numFmtId="0" fontId="0" fillId="0" borderId="1" xfId="0" applyBorder="1" applyAlignment="1">
      <alignment horizontal="right"/>
    </xf>
    <xf numFmtId="0" fontId="0" fillId="0" borderId="5" xfId="0" applyBorder="1" applyAlignment="1">
      <alignment horizontal="right"/>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12" fillId="0" borderId="21" xfId="0" applyFont="1" applyBorder="1" applyAlignment="1">
      <alignment horizontal="left" vertical="center" indent="1"/>
    </xf>
    <xf numFmtId="0" fontId="4" fillId="0" borderId="11" xfId="0" applyFont="1" applyBorder="1" applyAlignment="1">
      <alignment horizontal="left" vertical="center" indent="1"/>
    </xf>
    <xf numFmtId="0" fontId="5" fillId="0" borderId="9" xfId="2" applyFont="1" applyBorder="1" applyAlignment="1">
      <alignment horizontal="center" wrapText="1"/>
    </xf>
    <xf numFmtId="0" fontId="5" fillId="0" borderId="6" xfId="2" applyFont="1" applyBorder="1" applyAlignment="1">
      <alignment horizontal="center" wrapText="1"/>
    </xf>
    <xf numFmtId="0" fontId="5" fillId="0" borderId="9" xfId="2" applyFont="1" applyBorder="1" applyAlignment="1">
      <alignment horizontal="center" vertical="center" wrapText="1"/>
    </xf>
    <xf numFmtId="0" fontId="5" fillId="0" borderId="2" xfId="2" applyFont="1" applyBorder="1" applyAlignment="1">
      <alignment vertical="center" wrapText="1"/>
    </xf>
    <xf numFmtId="0" fontId="5" fillId="0" borderId="6" xfId="2" applyFont="1"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color rgb="FFFF0000"/>
      </font>
    </dxf>
    <dxf>
      <font>
        <b/>
        <i val="0"/>
        <color rgb="FFFF0000"/>
      </font>
    </dxf>
    <dxf>
      <font>
        <b/>
        <i val="0"/>
        <color auto="1"/>
      </font>
      <fill>
        <patternFill>
          <bgColor rgb="FF92D050"/>
        </patternFill>
      </fill>
    </dxf>
    <dxf>
      <font>
        <b/>
        <i val="0"/>
        <color auto="1"/>
      </font>
      <fill>
        <patternFill>
          <bgColor rgb="FF92D050"/>
        </patternFill>
      </fill>
    </dxf>
    <dxf>
      <font>
        <color auto="1"/>
      </font>
      <fill>
        <patternFill>
          <bgColor rgb="FFFF0000"/>
        </patternFill>
      </fill>
    </dxf>
    <dxf>
      <font>
        <b/>
        <i val="0"/>
        <color auto="1"/>
      </font>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FF0066"/>
      <color rgb="FFD5FF18"/>
      <color rgb="FFFFFF99"/>
      <color rgb="FF00FFF4"/>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25400</xdr:rowOff>
    </xdr:from>
    <xdr:to>
      <xdr:col>1</xdr:col>
      <xdr:colOff>147539</xdr:colOff>
      <xdr:row>3</xdr:row>
      <xdr:rowOff>145723</xdr:rowOff>
    </xdr:to>
    <xdr:pic>
      <xdr:nvPicPr>
        <xdr:cNvPr id="2" name="Image 1">
          <a:extLst>
            <a:ext uri="{FF2B5EF4-FFF2-40B4-BE49-F238E27FC236}">
              <a16:creationId xmlns:a16="http://schemas.microsoft.com/office/drawing/2014/main" id="{CD3834BB-86D7-4B7B-9A34-D60B6C1CD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7325"/>
          <a:ext cx="1595339" cy="51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61911</xdr:colOff>
      <xdr:row>1</xdr:row>
      <xdr:rowOff>53975</xdr:rowOff>
    </xdr:from>
    <xdr:to>
      <xdr:col>1</xdr:col>
      <xdr:colOff>1173239</xdr:colOff>
      <xdr:row>3</xdr:row>
      <xdr:rowOff>181001</xdr:rowOff>
    </xdr:to>
    <xdr:pic>
      <xdr:nvPicPr>
        <xdr:cNvPr id="3" name="Image 2">
          <a:extLst>
            <a:ext uri="{FF2B5EF4-FFF2-40B4-BE49-F238E27FC236}">
              <a16:creationId xmlns:a16="http://schemas.microsoft.com/office/drawing/2014/main" id="{B221F088-456F-47F1-9C3B-3F6194E24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1" y="244475"/>
          <a:ext cx="1539953"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53975</xdr:rowOff>
    </xdr:from>
    <xdr:to>
      <xdr:col>1</xdr:col>
      <xdr:colOff>635078</xdr:colOff>
      <xdr:row>3</xdr:row>
      <xdr:rowOff>149251</xdr:rowOff>
    </xdr:to>
    <xdr:pic>
      <xdr:nvPicPr>
        <xdr:cNvPr id="2" name="Image 1">
          <a:extLst>
            <a:ext uri="{FF2B5EF4-FFF2-40B4-BE49-F238E27FC236}">
              <a16:creationId xmlns:a16="http://schemas.microsoft.com/office/drawing/2014/main" id="{F91C3EE9-554D-4EF6-A2F3-D18ED8EF3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44475"/>
          <a:ext cx="1559003" cy="495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4</xdr:col>
      <xdr:colOff>485775</xdr:colOff>
      <xdr:row>4</xdr:row>
      <xdr:rowOff>189025</xdr:rowOff>
    </xdr:to>
    <xdr:pic>
      <xdr:nvPicPr>
        <xdr:cNvPr id="2" name="Image 1">
          <a:extLst>
            <a:ext uri="{FF2B5EF4-FFF2-40B4-BE49-F238E27FC236}">
              <a16:creationId xmlns:a16="http://schemas.microsoft.com/office/drawing/2014/main" id="{C11330C1-5636-42E8-A9C4-2210DB020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twoCellAnchor editAs="oneCell">
    <xdr:from>
      <xdr:col>1</xdr:col>
      <xdr:colOff>0</xdr:colOff>
      <xdr:row>1</xdr:row>
      <xdr:rowOff>28575</xdr:rowOff>
    </xdr:from>
    <xdr:to>
      <xdr:col>4</xdr:col>
      <xdr:colOff>485775</xdr:colOff>
      <xdr:row>4</xdr:row>
      <xdr:rowOff>189025</xdr:rowOff>
    </xdr:to>
    <xdr:pic>
      <xdr:nvPicPr>
        <xdr:cNvPr id="3" name="Image 2">
          <a:extLst>
            <a:ext uri="{FF2B5EF4-FFF2-40B4-BE49-F238E27FC236}">
              <a16:creationId xmlns:a16="http://schemas.microsoft.com/office/drawing/2014/main" id="{CA90F9BB-C0D2-45D5-B4B0-4F1199674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N59"/>
  <sheetViews>
    <sheetView showGridLines="0" showRuler="0" zoomScaleNormal="100" workbookViewId="0">
      <selection activeCell="A53" sqref="A53"/>
    </sheetView>
  </sheetViews>
  <sheetFormatPr baseColWidth="10" defaultColWidth="8.88671875" defaultRowHeight="12.75" x14ac:dyDescent="0.2"/>
  <cols>
    <col min="1" max="1" width="17.5546875" style="233" customWidth="1"/>
    <col min="2" max="2" width="55.6640625" style="4" customWidth="1"/>
    <col min="3" max="6" width="12.77734375" style="235" customWidth="1"/>
    <col min="7" max="7" width="13.5546875" style="235" customWidth="1"/>
    <col min="8" max="8" width="13.5546875" style="4" customWidth="1"/>
    <col min="9" max="9" width="8.88671875" style="4"/>
    <col min="10" max="11" width="10.109375" style="4" customWidth="1"/>
    <col min="12" max="16384" width="8.88671875" style="4"/>
  </cols>
  <sheetData>
    <row r="1" spans="1:14" x14ac:dyDescent="0.2">
      <c r="A1" s="230"/>
      <c r="B1" s="231"/>
      <c r="C1" s="232"/>
      <c r="D1" s="232"/>
      <c r="E1" s="232"/>
      <c r="F1" s="232"/>
      <c r="G1" s="232"/>
      <c r="H1" s="231"/>
      <c r="I1" s="231"/>
      <c r="J1" s="231"/>
      <c r="K1" s="231"/>
    </row>
    <row r="2" spans="1:14" ht="15.6" customHeight="1" x14ac:dyDescent="0.2">
      <c r="C2" s="234"/>
      <c r="D2" s="234"/>
      <c r="F2" s="234"/>
      <c r="G2" s="234"/>
      <c r="K2" s="55" t="s">
        <v>381</v>
      </c>
    </row>
    <row r="3" spans="1:14" ht="15.75" x14ac:dyDescent="0.2">
      <c r="C3" s="234"/>
      <c r="D3" s="234"/>
      <c r="F3" s="234"/>
      <c r="G3" s="234"/>
      <c r="K3" s="55" t="s">
        <v>426</v>
      </c>
    </row>
    <row r="4" spans="1:14" ht="15.75" x14ac:dyDescent="0.25">
      <c r="C4" s="234"/>
      <c r="D4" s="234"/>
      <c r="F4" s="234"/>
      <c r="G4" s="234"/>
      <c r="K4" s="117" t="s">
        <v>291</v>
      </c>
    </row>
    <row r="6" spans="1:14" ht="15.75" thickBot="1" x14ac:dyDescent="0.25">
      <c r="B6" s="116" t="s">
        <v>301</v>
      </c>
      <c r="C6" s="326" t="str">
        <f>Detail!D4</f>
        <v>-</v>
      </c>
      <c r="D6" s="327"/>
      <c r="E6" s="327"/>
    </row>
    <row r="7" spans="1:14" ht="15.75" customHeight="1" x14ac:dyDescent="0.2">
      <c r="B7" s="116" t="s">
        <v>399</v>
      </c>
      <c r="C7" s="328" t="str">
        <f>Detail!D5</f>
        <v>-</v>
      </c>
      <c r="D7" s="329"/>
      <c r="E7" s="329"/>
      <c r="J7" s="330" t="s">
        <v>308</v>
      </c>
      <c r="K7" s="331"/>
    </row>
    <row r="8" spans="1:14" ht="16.5" thickBot="1" x14ac:dyDescent="0.25">
      <c r="B8" s="116" t="s">
        <v>300</v>
      </c>
      <c r="C8" s="328" t="str">
        <f>Detail!D6</f>
        <v>-</v>
      </c>
      <c r="D8" s="329"/>
      <c r="E8" s="329"/>
      <c r="J8" s="332" t="s">
        <v>334</v>
      </c>
      <c r="K8" s="333"/>
    </row>
    <row r="9" spans="1:14" ht="22.5" customHeight="1" thickBot="1" x14ac:dyDescent="0.25">
      <c r="C9" s="334"/>
      <c r="D9" s="335"/>
      <c r="E9" s="335"/>
      <c r="F9" s="335"/>
      <c r="G9" s="335"/>
      <c r="H9" s="335"/>
      <c r="J9" s="236" t="str">
        <f>Detail!P13</f>
        <v>-</v>
      </c>
      <c r="K9" s="237" t="str">
        <f>Detail!P16</f>
        <v>-</v>
      </c>
    </row>
    <row r="10" spans="1:14" ht="22.5" customHeight="1" thickBot="1" x14ac:dyDescent="0.25">
      <c r="A10" s="238" t="s">
        <v>0</v>
      </c>
      <c r="B10" s="239" t="s">
        <v>1</v>
      </c>
      <c r="C10" s="337" t="s">
        <v>2</v>
      </c>
      <c r="D10" s="338"/>
      <c r="E10" s="339"/>
      <c r="F10" s="337" t="s">
        <v>3</v>
      </c>
      <c r="G10" s="338"/>
      <c r="H10" s="240" t="s">
        <v>4</v>
      </c>
      <c r="J10" s="241" t="str">
        <f>Detail!Q13</f>
        <v>-</v>
      </c>
      <c r="K10" s="131" t="str">
        <f>Detail!Q16</f>
        <v>-</v>
      </c>
    </row>
    <row r="11" spans="1:14" ht="14.25" customHeight="1" x14ac:dyDescent="0.2">
      <c r="A11" s="242"/>
      <c r="B11" s="26"/>
      <c r="C11" s="243" t="s">
        <v>5</v>
      </c>
      <c r="D11" s="244" t="s">
        <v>6</v>
      </c>
      <c r="E11" s="245" t="s">
        <v>7</v>
      </c>
      <c r="F11" s="243" t="s">
        <v>8</v>
      </c>
      <c r="G11" s="246" t="s">
        <v>9</v>
      </c>
      <c r="H11" s="247"/>
      <c r="J11" s="248"/>
      <c r="K11" s="249"/>
      <c r="N11" s="250"/>
    </row>
    <row r="12" spans="1:14" ht="14.25" customHeight="1" x14ac:dyDescent="0.2">
      <c r="A12" s="251" t="s">
        <v>10</v>
      </c>
      <c r="B12" s="252" t="str">
        <f>Detail!B19</f>
        <v>PRODUCER</v>
      </c>
      <c r="C12" s="253">
        <f>Detail!T25</f>
        <v>0</v>
      </c>
      <c r="D12" s="254">
        <f>Detail!U25</f>
        <v>0</v>
      </c>
      <c r="E12" s="255">
        <f>Detail!V25</f>
        <v>0</v>
      </c>
      <c r="F12" s="253">
        <f>Detail!X25</f>
        <v>0</v>
      </c>
      <c r="G12" s="256">
        <f>Detail!Y25</f>
        <v>0</v>
      </c>
      <c r="H12" s="257">
        <f>Detail!N25</f>
        <v>0</v>
      </c>
      <c r="J12" s="258">
        <f>Detail!P25</f>
        <v>0</v>
      </c>
      <c r="K12" s="259">
        <f>Detail!Q25</f>
        <v>0</v>
      </c>
    </row>
    <row r="13" spans="1:14" ht="14.25" customHeight="1" x14ac:dyDescent="0.2">
      <c r="A13" s="251" t="s">
        <v>11</v>
      </c>
      <c r="B13" s="252" t="str">
        <f>Detail!B27</f>
        <v>RIGHTS ACQUISITION</v>
      </c>
      <c r="C13" s="253">
        <f>Detail!T36</f>
        <v>0</v>
      </c>
      <c r="D13" s="254">
        <f>Detail!U36</f>
        <v>0</v>
      </c>
      <c r="E13" s="255">
        <f>Detail!V36</f>
        <v>0</v>
      </c>
      <c r="F13" s="253">
        <f>Detail!X36</f>
        <v>0</v>
      </c>
      <c r="G13" s="256">
        <f>Detail!Y36</f>
        <v>0</v>
      </c>
      <c r="H13" s="257">
        <f>Detail!N36</f>
        <v>0</v>
      </c>
      <c r="J13" s="258">
        <f>Detail!P36</f>
        <v>0</v>
      </c>
      <c r="K13" s="259">
        <f>Detail!Q36</f>
        <v>0</v>
      </c>
    </row>
    <row r="14" spans="1:14" s="5" customFormat="1" ht="14.25" customHeight="1" x14ac:dyDescent="0.2">
      <c r="A14" s="242"/>
      <c r="B14" s="26" t="s">
        <v>12</v>
      </c>
      <c r="C14" s="260">
        <f t="shared" ref="C14:H14" si="0">SUM(C12:C13)</f>
        <v>0</v>
      </c>
      <c r="D14" s="261">
        <f t="shared" si="0"/>
        <v>0</v>
      </c>
      <c r="E14" s="262">
        <f t="shared" si="0"/>
        <v>0</v>
      </c>
      <c r="F14" s="260">
        <f t="shared" si="0"/>
        <v>0</v>
      </c>
      <c r="G14" s="263">
        <f t="shared" si="0"/>
        <v>0</v>
      </c>
      <c r="H14" s="264">
        <f t="shared" si="0"/>
        <v>0</v>
      </c>
      <c r="J14" s="265">
        <f>SUM(J12:J13)</f>
        <v>0</v>
      </c>
      <c r="K14" s="266">
        <f>SUM(K12:K13)</f>
        <v>0</v>
      </c>
    </row>
    <row r="15" spans="1:14" s="5" customFormat="1" ht="14.25" customHeight="1" x14ac:dyDescent="0.2">
      <c r="A15" s="242"/>
      <c r="B15" s="26"/>
      <c r="C15" s="260"/>
      <c r="D15" s="261"/>
      <c r="E15" s="262"/>
      <c r="F15" s="260"/>
      <c r="G15" s="263"/>
      <c r="H15" s="267"/>
      <c r="J15" s="265"/>
      <c r="K15" s="266"/>
    </row>
    <row r="16" spans="1:14" ht="14.25" customHeight="1" x14ac:dyDescent="0.2">
      <c r="A16" s="251" t="s">
        <v>13</v>
      </c>
      <c r="B16" s="252" t="str">
        <f>Detail!B40</f>
        <v>KEY ROLES</v>
      </c>
      <c r="C16" s="253">
        <f>Detail!T52</f>
        <v>0</v>
      </c>
      <c r="D16" s="254">
        <f>Detail!U52</f>
        <v>0</v>
      </c>
      <c r="E16" s="255">
        <f>Detail!V52</f>
        <v>0</v>
      </c>
      <c r="F16" s="253">
        <f>Detail!X52</f>
        <v>0</v>
      </c>
      <c r="G16" s="256">
        <f>Detail!Y52</f>
        <v>0</v>
      </c>
      <c r="H16" s="257">
        <f>Detail!N52</f>
        <v>0</v>
      </c>
      <c r="J16" s="258">
        <f>Detail!P52</f>
        <v>0</v>
      </c>
      <c r="K16" s="259">
        <f>Detail!Q52</f>
        <v>0</v>
      </c>
    </row>
    <row r="17" spans="1:11" ht="14.25" customHeight="1" x14ac:dyDescent="0.2">
      <c r="A17" s="251" t="s">
        <v>14</v>
      </c>
      <c r="B17" s="252" t="str">
        <f>Detail!B54</f>
        <v>DESIGN LABOUR</v>
      </c>
      <c r="C17" s="253">
        <f>Detail!T66</f>
        <v>0</v>
      </c>
      <c r="D17" s="254">
        <f>Detail!U66</f>
        <v>0</v>
      </c>
      <c r="E17" s="255">
        <f>Detail!V66</f>
        <v>0</v>
      </c>
      <c r="F17" s="253">
        <f>Detail!X66</f>
        <v>0</v>
      </c>
      <c r="G17" s="256">
        <f>Detail!Y66</f>
        <v>0</v>
      </c>
      <c r="H17" s="257">
        <f>Detail!N66</f>
        <v>0</v>
      </c>
      <c r="J17" s="258">
        <f>Detail!P66</f>
        <v>0</v>
      </c>
      <c r="K17" s="259">
        <f>Detail!Q66</f>
        <v>0</v>
      </c>
    </row>
    <row r="18" spans="1:11" ht="14.25" customHeight="1" x14ac:dyDescent="0.2">
      <c r="A18" s="251" t="s">
        <v>15</v>
      </c>
      <c r="B18" s="252" t="str">
        <f>Detail!B68</f>
        <v>PROGRAMMING LABOUR</v>
      </c>
      <c r="C18" s="253">
        <f>Detail!T78</f>
        <v>0</v>
      </c>
      <c r="D18" s="254">
        <f>Detail!U78</f>
        <v>0</v>
      </c>
      <c r="E18" s="255">
        <f>Detail!V78</f>
        <v>0</v>
      </c>
      <c r="F18" s="253">
        <f>Detail!X78</f>
        <v>0</v>
      </c>
      <c r="G18" s="256">
        <f>Detail!Y78</f>
        <v>0</v>
      </c>
      <c r="H18" s="257">
        <f>Detail!N78</f>
        <v>0</v>
      </c>
      <c r="J18" s="258">
        <f>Detail!P78</f>
        <v>0</v>
      </c>
      <c r="K18" s="259">
        <f>Detail!Q78</f>
        <v>0</v>
      </c>
    </row>
    <row r="19" spans="1:11" ht="14.25" customHeight="1" x14ac:dyDescent="0.2">
      <c r="A19" s="251" t="s">
        <v>16</v>
      </c>
      <c r="B19" s="252" t="str">
        <f>Detail!B80</f>
        <v>AUDIO / VIDEO LABOUR</v>
      </c>
      <c r="C19" s="253">
        <f>Detail!T91</f>
        <v>0</v>
      </c>
      <c r="D19" s="254">
        <f>Detail!U91</f>
        <v>0</v>
      </c>
      <c r="E19" s="255">
        <f>Detail!V91</f>
        <v>0</v>
      </c>
      <c r="F19" s="253">
        <f>Detail!X91</f>
        <v>0</v>
      </c>
      <c r="G19" s="256">
        <f>Detail!Y91</f>
        <v>0</v>
      </c>
      <c r="H19" s="257">
        <f>Detail!N91</f>
        <v>0</v>
      </c>
      <c r="J19" s="258">
        <f>Detail!P91</f>
        <v>0</v>
      </c>
      <c r="K19" s="259">
        <f>Detail!Q91</f>
        <v>0</v>
      </c>
    </row>
    <row r="20" spans="1:11" ht="14.25" customHeight="1" x14ac:dyDescent="0.2">
      <c r="A20" s="251" t="s">
        <v>17</v>
      </c>
      <c r="B20" s="252" t="str">
        <f>Detail!B93</f>
        <v>TALENT</v>
      </c>
      <c r="C20" s="253">
        <f>Detail!T99</f>
        <v>0</v>
      </c>
      <c r="D20" s="254">
        <f>Detail!U99</f>
        <v>0</v>
      </c>
      <c r="E20" s="255">
        <f>Detail!V99</f>
        <v>0</v>
      </c>
      <c r="F20" s="253">
        <f>Detail!X99</f>
        <v>0</v>
      </c>
      <c r="G20" s="256">
        <f>Detail!Y99</f>
        <v>0</v>
      </c>
      <c r="H20" s="257">
        <f>Detail!N99</f>
        <v>0</v>
      </c>
      <c r="J20" s="258">
        <f>Detail!P99</f>
        <v>0</v>
      </c>
      <c r="K20" s="259">
        <f>Detail!Q99</f>
        <v>0</v>
      </c>
    </row>
    <row r="21" spans="1:11" ht="14.25" customHeight="1" x14ac:dyDescent="0.2">
      <c r="A21" s="251" t="s">
        <v>18</v>
      </c>
      <c r="B21" s="252" t="str">
        <f>Detail!B101</f>
        <v>ADMINISTRATION LABOUR</v>
      </c>
      <c r="C21" s="253">
        <f>Detail!T106</f>
        <v>0</v>
      </c>
      <c r="D21" s="254">
        <f>Detail!U106</f>
        <v>0</v>
      </c>
      <c r="E21" s="255">
        <f>Detail!V106</f>
        <v>0</v>
      </c>
      <c r="F21" s="253">
        <f>Detail!X106</f>
        <v>0</v>
      </c>
      <c r="G21" s="256">
        <f>Detail!Y106</f>
        <v>0</v>
      </c>
      <c r="H21" s="257">
        <f>Detail!N106</f>
        <v>0</v>
      </c>
      <c r="J21" s="258">
        <f>Detail!P106</f>
        <v>0</v>
      </c>
      <c r="K21" s="259">
        <f>Detail!Q106</f>
        <v>0</v>
      </c>
    </row>
    <row r="22" spans="1:11" ht="14.25" customHeight="1" x14ac:dyDescent="0.2">
      <c r="A22" s="251" t="s">
        <v>19</v>
      </c>
      <c r="B22" s="252" t="str">
        <f>Detail!B108</f>
        <v>OTHER LABOUR</v>
      </c>
      <c r="C22" s="253">
        <f>Detail!T119</f>
        <v>0</v>
      </c>
      <c r="D22" s="254">
        <f>Detail!U119</f>
        <v>0</v>
      </c>
      <c r="E22" s="255">
        <f>Detail!V119</f>
        <v>0</v>
      </c>
      <c r="F22" s="253">
        <f>Detail!X119</f>
        <v>0</v>
      </c>
      <c r="G22" s="256">
        <f>Detail!Y119</f>
        <v>0</v>
      </c>
      <c r="H22" s="257">
        <f>Detail!N119</f>
        <v>0</v>
      </c>
      <c r="J22" s="258">
        <f>Detail!P119</f>
        <v>0</v>
      </c>
      <c r="K22" s="259">
        <f>Detail!Q119</f>
        <v>0</v>
      </c>
    </row>
    <row r="23" spans="1:11" s="5" customFormat="1" ht="14.25" customHeight="1" x14ac:dyDescent="0.2">
      <c r="A23" s="242"/>
      <c r="B23" s="26" t="s">
        <v>20</v>
      </c>
      <c r="C23" s="260">
        <f t="shared" ref="C23:H23" si="1">SUM(C16:C22)</f>
        <v>0</v>
      </c>
      <c r="D23" s="261">
        <f t="shared" si="1"/>
        <v>0</v>
      </c>
      <c r="E23" s="262">
        <f t="shared" si="1"/>
        <v>0</v>
      </c>
      <c r="F23" s="260">
        <f t="shared" si="1"/>
        <v>0</v>
      </c>
      <c r="G23" s="263">
        <f t="shared" si="1"/>
        <v>0</v>
      </c>
      <c r="H23" s="264">
        <f t="shared" si="1"/>
        <v>0</v>
      </c>
      <c r="J23" s="265">
        <f t="shared" ref="J23" si="2">SUM(J16:J22)</f>
        <v>0</v>
      </c>
      <c r="K23" s="266">
        <f t="shared" ref="K23" si="3">SUM(K16:K22)</f>
        <v>0</v>
      </c>
    </row>
    <row r="24" spans="1:11" s="5" customFormat="1" ht="14.25" customHeight="1" x14ac:dyDescent="0.2">
      <c r="A24" s="242"/>
      <c r="B24" s="26"/>
      <c r="C24" s="260"/>
      <c r="D24" s="261"/>
      <c r="E24" s="262"/>
      <c r="F24" s="260"/>
      <c r="G24" s="263"/>
      <c r="H24" s="264"/>
      <c r="J24" s="265"/>
      <c r="K24" s="266"/>
    </row>
    <row r="25" spans="1:11" ht="14.25" customHeight="1" x14ac:dyDescent="0.2">
      <c r="A25" s="251" t="s">
        <v>21</v>
      </c>
      <c r="B25" s="252" t="str">
        <f>Detail!B122</f>
        <v>EQUIPMENT AND MATERIALS</v>
      </c>
      <c r="C25" s="253">
        <f>Detail!T134</f>
        <v>0</v>
      </c>
      <c r="D25" s="254">
        <f>Detail!U134</f>
        <v>0</v>
      </c>
      <c r="E25" s="255">
        <f>Detail!V134</f>
        <v>0</v>
      </c>
      <c r="F25" s="253">
        <f>Detail!X134</f>
        <v>0</v>
      </c>
      <c r="G25" s="256">
        <f>Detail!Y134</f>
        <v>0</v>
      </c>
      <c r="H25" s="257">
        <f>Detail!N134</f>
        <v>0</v>
      </c>
      <c r="J25" s="268">
        <f>Detail!P134</f>
        <v>0</v>
      </c>
      <c r="K25" s="269">
        <f>Detail!Q134</f>
        <v>0</v>
      </c>
    </row>
    <row r="26" spans="1:11" ht="14.25" customHeight="1" x14ac:dyDescent="0.2">
      <c r="A26" s="251" t="s">
        <v>22</v>
      </c>
      <c r="B26" s="252" t="str">
        <f>Detail!B136</f>
        <v xml:space="preserve">AUDIO / VIDEO EQUIPMENT AND MATERIALS </v>
      </c>
      <c r="C26" s="253">
        <f>Detail!T151</f>
        <v>0</v>
      </c>
      <c r="D26" s="254">
        <f>Detail!U151</f>
        <v>0</v>
      </c>
      <c r="E26" s="255">
        <f>Detail!V151</f>
        <v>0</v>
      </c>
      <c r="F26" s="253">
        <f>Detail!X151</f>
        <v>0</v>
      </c>
      <c r="G26" s="256">
        <f>Detail!Y151</f>
        <v>0</v>
      </c>
      <c r="H26" s="257">
        <f>Detail!N151</f>
        <v>0</v>
      </c>
      <c r="J26" s="268">
        <f>Detail!P151</f>
        <v>0</v>
      </c>
      <c r="K26" s="269">
        <f>Detail!Q151</f>
        <v>0</v>
      </c>
    </row>
    <row r="27" spans="1:11" s="5" customFormat="1" ht="14.25" customHeight="1" x14ac:dyDescent="0.2">
      <c r="A27" s="242"/>
      <c r="B27" s="26" t="s">
        <v>23</v>
      </c>
      <c r="C27" s="260">
        <f t="shared" ref="C27:H27" si="4">SUM(C25:C26)</f>
        <v>0</v>
      </c>
      <c r="D27" s="261">
        <f t="shared" si="4"/>
        <v>0</v>
      </c>
      <c r="E27" s="262">
        <f t="shared" si="4"/>
        <v>0</v>
      </c>
      <c r="F27" s="260">
        <f t="shared" si="4"/>
        <v>0</v>
      </c>
      <c r="G27" s="263">
        <f t="shared" si="4"/>
        <v>0</v>
      </c>
      <c r="H27" s="264">
        <f t="shared" si="4"/>
        <v>0</v>
      </c>
      <c r="J27" s="265">
        <f t="shared" ref="J27" si="5">SUM(J25:J26)</f>
        <v>0</v>
      </c>
      <c r="K27" s="266">
        <f t="shared" ref="K27" si="6">SUM(K25:K26)</f>
        <v>0</v>
      </c>
    </row>
    <row r="28" spans="1:11" s="5" customFormat="1" ht="14.25" customHeight="1" x14ac:dyDescent="0.2">
      <c r="A28" s="242"/>
      <c r="B28" s="26"/>
      <c r="C28" s="260"/>
      <c r="D28" s="261"/>
      <c r="E28" s="262"/>
      <c r="F28" s="260"/>
      <c r="G28" s="263"/>
      <c r="H28" s="270"/>
      <c r="J28" s="265"/>
      <c r="K28" s="266"/>
    </row>
    <row r="29" spans="1:11" s="5" customFormat="1" ht="14.25" customHeight="1" x14ac:dyDescent="0.2">
      <c r="A29" s="242"/>
      <c r="B29" s="26" t="s">
        <v>398</v>
      </c>
      <c r="C29" s="260">
        <f t="shared" ref="C29:H29" si="7">C23+C27</f>
        <v>0</v>
      </c>
      <c r="D29" s="261">
        <f t="shared" si="7"/>
        <v>0</v>
      </c>
      <c r="E29" s="262">
        <f t="shared" si="7"/>
        <v>0</v>
      </c>
      <c r="F29" s="260">
        <f t="shared" si="7"/>
        <v>0</v>
      </c>
      <c r="G29" s="263">
        <f t="shared" si="7"/>
        <v>0</v>
      </c>
      <c r="H29" s="264">
        <f t="shared" si="7"/>
        <v>0</v>
      </c>
      <c r="J29" s="265">
        <f t="shared" ref="J29" si="8">J23+J27</f>
        <v>0</v>
      </c>
      <c r="K29" s="266">
        <f t="shared" ref="K29" si="9">K23+K27</f>
        <v>0</v>
      </c>
    </row>
    <row r="30" spans="1:11" s="5" customFormat="1" ht="14.25" customHeight="1" x14ac:dyDescent="0.2">
      <c r="A30" s="242"/>
      <c r="B30" s="26" t="s">
        <v>390</v>
      </c>
      <c r="C30" s="260"/>
      <c r="D30" s="261"/>
      <c r="E30" s="262"/>
      <c r="F30" s="260"/>
      <c r="G30" s="263"/>
      <c r="H30" s="264">
        <f>Detail!N154</f>
        <v>0</v>
      </c>
      <c r="J30" s="265"/>
      <c r="K30" s="266"/>
    </row>
    <row r="31" spans="1:11" s="5" customFormat="1" ht="14.25" customHeight="1" x14ac:dyDescent="0.2">
      <c r="A31" s="242"/>
      <c r="B31" s="26"/>
      <c r="C31" s="260"/>
      <c r="D31" s="261"/>
      <c r="E31" s="262"/>
      <c r="F31" s="260"/>
      <c r="G31" s="263"/>
      <c r="H31" s="270"/>
      <c r="J31" s="265"/>
      <c r="K31" s="266"/>
    </row>
    <row r="32" spans="1:11" ht="14.25" customHeight="1" x14ac:dyDescent="0.2">
      <c r="A32" s="251" t="s">
        <v>24</v>
      </c>
      <c r="B32" s="252" t="str">
        <f>Detail!B159</f>
        <v>MARKETING AND EXPLOITATION</v>
      </c>
      <c r="C32" s="253">
        <f>Detail!T171</f>
        <v>0</v>
      </c>
      <c r="D32" s="254">
        <f>Detail!U171</f>
        <v>0</v>
      </c>
      <c r="E32" s="255">
        <f>Detail!V171</f>
        <v>0</v>
      </c>
      <c r="F32" s="253">
        <f>Detail!X171</f>
        <v>0</v>
      </c>
      <c r="G32" s="256">
        <f>Detail!Y171</f>
        <v>0</v>
      </c>
      <c r="H32" s="257">
        <f>Detail!N171</f>
        <v>0</v>
      </c>
      <c r="J32" s="268">
        <f>Detail!P171</f>
        <v>0</v>
      </c>
      <c r="K32" s="269">
        <f>Detail!Q171</f>
        <v>0</v>
      </c>
    </row>
    <row r="33" spans="1:11" ht="14.25" customHeight="1" x14ac:dyDescent="0.2">
      <c r="A33" s="251" t="s">
        <v>25</v>
      </c>
      <c r="B33" s="252" t="str">
        <f>Detail!B173</f>
        <v>PROMOTION AND PUBLICITY</v>
      </c>
      <c r="C33" s="253">
        <f>Detail!T192</f>
        <v>0</v>
      </c>
      <c r="D33" s="254">
        <f>Detail!U192</f>
        <v>0</v>
      </c>
      <c r="E33" s="255">
        <f>Detail!V192</f>
        <v>0</v>
      </c>
      <c r="F33" s="253">
        <f>Detail!X192</f>
        <v>0</v>
      </c>
      <c r="G33" s="256">
        <f>Detail!Y192</f>
        <v>0</v>
      </c>
      <c r="H33" s="257">
        <f>Detail!N192</f>
        <v>0</v>
      </c>
      <c r="J33" s="268">
        <f>Detail!P192</f>
        <v>0</v>
      </c>
      <c r="K33" s="269">
        <f>Detail!Q192</f>
        <v>0</v>
      </c>
    </row>
    <row r="34" spans="1:11" s="5" customFormat="1" ht="14.25" customHeight="1" x14ac:dyDescent="0.2">
      <c r="A34" s="242"/>
      <c r="B34" s="26" t="s">
        <v>26</v>
      </c>
      <c r="C34" s="260">
        <f t="shared" ref="C34:H34" si="10">SUM(C32:C33)</f>
        <v>0</v>
      </c>
      <c r="D34" s="261">
        <f t="shared" si="10"/>
        <v>0</v>
      </c>
      <c r="E34" s="262">
        <f t="shared" si="10"/>
        <v>0</v>
      </c>
      <c r="F34" s="260">
        <f t="shared" si="10"/>
        <v>0</v>
      </c>
      <c r="G34" s="263">
        <f t="shared" si="10"/>
        <v>0</v>
      </c>
      <c r="H34" s="264">
        <f t="shared" si="10"/>
        <v>0</v>
      </c>
      <c r="J34" s="265">
        <f t="shared" ref="J34" si="11">SUM(J32:J33)</f>
        <v>0</v>
      </c>
      <c r="K34" s="266">
        <f t="shared" ref="K34" si="12">SUM(K32:K33)</f>
        <v>0</v>
      </c>
    </row>
    <row r="35" spans="1:11" s="5" customFormat="1" ht="14.25" customHeight="1" x14ac:dyDescent="0.2">
      <c r="A35" s="242"/>
      <c r="B35" s="26"/>
      <c r="C35" s="260"/>
      <c r="D35" s="261"/>
      <c r="E35" s="262"/>
      <c r="F35" s="260"/>
      <c r="G35" s="263"/>
      <c r="H35" s="271"/>
      <c r="J35" s="265"/>
      <c r="K35" s="266"/>
    </row>
    <row r="36" spans="1:11" ht="14.25" customHeight="1" x14ac:dyDescent="0.2">
      <c r="A36" s="251" t="s">
        <v>27</v>
      </c>
      <c r="B36" s="252" t="str">
        <f>Detail!B198</f>
        <v>ADMINISTRATION</v>
      </c>
      <c r="C36" s="253">
        <f>Detail!T210</f>
        <v>0</v>
      </c>
      <c r="D36" s="254">
        <f>Detail!U210</f>
        <v>0</v>
      </c>
      <c r="E36" s="255">
        <f>Detail!V210</f>
        <v>0</v>
      </c>
      <c r="F36" s="253">
        <f>Detail!X210</f>
        <v>0</v>
      </c>
      <c r="G36" s="256">
        <f>Detail!Y210</f>
        <v>0</v>
      </c>
      <c r="H36" s="257">
        <f>Detail!N210</f>
        <v>0</v>
      </c>
      <c r="J36" s="268">
        <f>Detail!P210</f>
        <v>0</v>
      </c>
      <c r="K36" s="269">
        <f>Detail!Q210</f>
        <v>0</v>
      </c>
    </row>
    <row r="37" spans="1:11" ht="14.25" customHeight="1" x14ac:dyDescent="0.2">
      <c r="A37" s="272"/>
      <c r="B37" s="26" t="s">
        <v>391</v>
      </c>
      <c r="C37" s="260">
        <f>C36</f>
        <v>0</v>
      </c>
      <c r="D37" s="261">
        <f>D36</f>
        <v>0</v>
      </c>
      <c r="E37" s="262">
        <f>E36</f>
        <v>0</v>
      </c>
      <c r="F37" s="260">
        <f>F36</f>
        <v>0</v>
      </c>
      <c r="G37" s="263">
        <f>G36</f>
        <v>0</v>
      </c>
      <c r="H37" s="264">
        <f>SUM(H36:H36)</f>
        <v>0</v>
      </c>
      <c r="J37" s="265">
        <f>SUM(J36:J36)</f>
        <v>0</v>
      </c>
      <c r="K37" s="266">
        <f>SUM(K36:K36)</f>
        <v>0</v>
      </c>
    </row>
    <row r="38" spans="1:11" ht="14.25" customHeight="1" x14ac:dyDescent="0.2">
      <c r="A38" s="272"/>
      <c r="B38" s="252"/>
      <c r="C38" s="253"/>
      <c r="D38" s="254"/>
      <c r="E38" s="255"/>
      <c r="F38" s="253"/>
      <c r="G38" s="256"/>
      <c r="H38" s="271"/>
      <c r="J38" s="268"/>
      <c r="K38" s="269"/>
    </row>
    <row r="39" spans="1:11" ht="14.25" customHeight="1" x14ac:dyDescent="0.2">
      <c r="A39" s="272"/>
      <c r="B39" s="26" t="s">
        <v>28</v>
      </c>
      <c r="C39" s="260"/>
      <c r="D39" s="261"/>
      <c r="E39" s="262"/>
      <c r="F39" s="260"/>
      <c r="G39" s="263"/>
      <c r="H39" s="271"/>
      <c r="J39" s="268"/>
      <c r="K39" s="269"/>
    </row>
    <row r="40" spans="1:11" ht="14.25" customHeight="1" x14ac:dyDescent="0.2">
      <c r="A40" s="273" t="s">
        <v>29</v>
      </c>
      <c r="B40" s="252" t="str">
        <f>Detail!B215</f>
        <v>CORPORATE OVERHEAD</v>
      </c>
      <c r="C40" s="253">
        <f>ROUND(Detail!T215,0)</f>
        <v>0</v>
      </c>
      <c r="D40" s="253">
        <f>ROUND(Detail!U215,0)</f>
        <v>0</v>
      </c>
      <c r="E40" s="253">
        <f>ROUND(Detail!V215,0)</f>
        <v>0</v>
      </c>
      <c r="F40" s="253">
        <f>ROUND(Detail!X215,0)</f>
        <v>0</v>
      </c>
      <c r="G40" s="253">
        <f>ROUND(Detail!Y215,0)</f>
        <v>0</v>
      </c>
      <c r="H40" s="264">
        <f>ROUND(Detail!N215,0)</f>
        <v>0</v>
      </c>
      <c r="J40" s="268">
        <f>Detail!P215</f>
        <v>0</v>
      </c>
      <c r="K40" s="269">
        <f>Detail!Q215</f>
        <v>0</v>
      </c>
    </row>
    <row r="41" spans="1:11" ht="14.25" customHeight="1" x14ac:dyDescent="0.2">
      <c r="A41" s="273" t="s">
        <v>30</v>
      </c>
      <c r="B41" s="252" t="str">
        <f>Detail!B216</f>
        <v>CONTINGENCY</v>
      </c>
      <c r="C41" s="253">
        <f>ROUND(Detail!T216,0)</f>
        <v>0</v>
      </c>
      <c r="D41" s="253">
        <f>ROUND(Detail!U216,0)</f>
        <v>0</v>
      </c>
      <c r="E41" s="253">
        <f>ROUND(Detail!V216,0)</f>
        <v>0</v>
      </c>
      <c r="F41" s="253">
        <f>ROUND(Detail!X216,0)</f>
        <v>0</v>
      </c>
      <c r="G41" s="253">
        <f>ROUND(Detail!Y216,0)</f>
        <v>0</v>
      </c>
      <c r="H41" s="264">
        <f>ROUND(Detail!N216,0)</f>
        <v>0</v>
      </c>
      <c r="J41" s="268">
        <f>Detail!P216</f>
        <v>0</v>
      </c>
      <c r="K41" s="269">
        <f>Detail!Q216</f>
        <v>0</v>
      </c>
    </row>
    <row r="42" spans="1:11" ht="14.25" customHeight="1" thickBot="1" x14ac:dyDescent="0.25">
      <c r="A42" s="274"/>
      <c r="B42" s="275"/>
      <c r="C42" s="276"/>
      <c r="D42" s="277"/>
      <c r="E42" s="278"/>
      <c r="F42" s="276"/>
      <c r="G42" s="279"/>
      <c r="H42" s="280"/>
      <c r="J42" s="281"/>
      <c r="K42" s="282"/>
    </row>
    <row r="43" spans="1:11" s="5" customFormat="1" ht="14.25" customHeight="1" thickBot="1" x14ac:dyDescent="0.25">
      <c r="A43" s="283"/>
      <c r="B43" s="284" t="s">
        <v>397</v>
      </c>
      <c r="C43" s="285">
        <f>C14+C23+C27+C34+C37+C40+C41</f>
        <v>0</v>
      </c>
      <c r="D43" s="285">
        <f t="shared" ref="D43:H43" si="13">D14+D23+D27+D34+D37+D40+D41</f>
        <v>0</v>
      </c>
      <c r="E43" s="285">
        <f t="shared" si="13"/>
        <v>0</v>
      </c>
      <c r="F43" s="285">
        <f t="shared" si="13"/>
        <v>0</v>
      </c>
      <c r="G43" s="285">
        <f t="shared" si="13"/>
        <v>0</v>
      </c>
      <c r="H43" s="129">
        <f t="shared" si="13"/>
        <v>0</v>
      </c>
      <c r="J43" s="286">
        <f>SUM(J14+J23+J27+J34+J37+J40+J41)</f>
        <v>0</v>
      </c>
      <c r="K43" s="286">
        <f>SUM(K14+K23+K27+K34+K37+K40+K41)</f>
        <v>0</v>
      </c>
    </row>
    <row r="44" spans="1:11" ht="12" customHeight="1" x14ac:dyDescent="0.2">
      <c r="A44" s="340"/>
      <c r="B44" s="319"/>
      <c r="C44" s="341"/>
      <c r="D44" s="341"/>
      <c r="E44" s="341"/>
      <c r="F44" s="341"/>
      <c r="G44" s="341"/>
      <c r="H44" s="341"/>
    </row>
    <row r="45" spans="1:11" ht="15" customHeight="1" x14ac:dyDescent="0.2">
      <c r="A45" s="287"/>
      <c r="C45" s="288"/>
      <c r="D45" s="160"/>
      <c r="E45" s="160"/>
      <c r="F45" s="160"/>
      <c r="G45" s="289" t="s">
        <v>352</v>
      </c>
      <c r="H45" s="290">
        <f>H43</f>
        <v>0</v>
      </c>
    </row>
    <row r="46" spans="1:11" ht="15" customHeight="1" x14ac:dyDescent="0.2">
      <c r="A46" s="287"/>
      <c r="B46" s="5"/>
      <c r="C46" s="291"/>
      <c r="D46" s="291"/>
      <c r="E46" s="291"/>
      <c r="F46" s="291"/>
      <c r="G46" s="291"/>
      <c r="H46" s="292"/>
      <c r="J46" s="49"/>
      <c r="K46" s="49"/>
    </row>
    <row r="47" spans="1:11" ht="15" customHeight="1" x14ac:dyDescent="0.2">
      <c r="C47" s="342" t="str">
        <f>J9</f>
        <v>-</v>
      </c>
      <c r="D47" s="343"/>
      <c r="E47" s="342" t="str">
        <f>J10</f>
        <v>-</v>
      </c>
      <c r="F47" s="343"/>
      <c r="G47" s="136" t="s">
        <v>337</v>
      </c>
      <c r="H47" s="293">
        <f>J43</f>
        <v>0</v>
      </c>
      <c r="J47" s="12"/>
      <c r="K47" s="12"/>
    </row>
    <row r="48" spans="1:11" ht="15" customHeight="1" x14ac:dyDescent="0.2">
      <c r="A48" s="287"/>
      <c r="B48" s="5"/>
      <c r="C48" s="291"/>
      <c r="D48" s="294"/>
      <c r="E48" s="294"/>
      <c r="F48" s="291"/>
      <c r="G48" s="291"/>
      <c r="H48" s="292"/>
      <c r="J48" s="49"/>
      <c r="K48" s="49"/>
    </row>
    <row r="49" spans="1:13" ht="15" customHeight="1" x14ac:dyDescent="0.2">
      <c r="C49" s="342" t="str">
        <f>K9</f>
        <v>-</v>
      </c>
      <c r="D49" s="344"/>
      <c r="E49" s="342" t="str">
        <f>K10</f>
        <v>-</v>
      </c>
      <c r="F49" s="343"/>
      <c r="G49" s="136" t="s">
        <v>338</v>
      </c>
      <c r="H49" s="293">
        <f>K43</f>
        <v>0</v>
      </c>
      <c r="J49" s="12"/>
      <c r="K49" s="12"/>
    </row>
    <row r="50" spans="1:13" ht="12" customHeight="1" thickBot="1" x14ac:dyDescent="0.25">
      <c r="A50" s="340"/>
      <c r="B50" s="319"/>
      <c r="C50" s="319"/>
      <c r="D50" s="319"/>
      <c r="E50" s="319"/>
      <c r="F50" s="319"/>
      <c r="G50" s="319"/>
      <c r="H50" s="319"/>
      <c r="K50" s="49"/>
      <c r="M50" s="49"/>
    </row>
    <row r="51" spans="1:13" s="5" customFormat="1" ht="14.25" customHeight="1" thickBot="1" x14ac:dyDescent="0.25">
      <c r="A51" s="295"/>
      <c r="C51" s="178"/>
      <c r="D51" s="178"/>
      <c r="E51" s="178"/>
      <c r="F51" s="178"/>
      <c r="G51" s="296" t="s">
        <v>309</v>
      </c>
      <c r="H51" s="297">
        <f>H45+H47+H49</f>
        <v>0</v>
      </c>
      <c r="J51" s="4"/>
      <c r="K51" s="49"/>
      <c r="L51" s="4"/>
      <c r="M51" s="49"/>
    </row>
    <row r="52" spans="1:13" ht="12" customHeight="1" thickBot="1" x14ac:dyDescent="0.25">
      <c r="A52" s="340"/>
      <c r="B52" s="319"/>
      <c r="C52" s="319"/>
      <c r="D52" s="319"/>
      <c r="E52" s="319"/>
      <c r="F52" s="319"/>
      <c r="G52" s="319"/>
      <c r="H52" s="319"/>
      <c r="K52" s="49"/>
      <c r="M52" s="49"/>
    </row>
    <row r="53" spans="1:13" ht="18" customHeight="1" x14ac:dyDescent="0.2">
      <c r="A53" s="301" t="s">
        <v>293</v>
      </c>
      <c r="B53" s="137"/>
      <c r="C53" s="298" t="str">
        <f>IF((C43+D43+E43)&lt;&gt;H43,"    Please check: expenses must be allocated as 'Internal', 'Related' or 'External'","")</f>
        <v/>
      </c>
      <c r="D53" s="4"/>
      <c r="E53" s="4"/>
      <c r="F53" s="4"/>
      <c r="G53" s="4"/>
      <c r="K53" s="49"/>
      <c r="M53" s="49"/>
    </row>
    <row r="54" spans="1:13" ht="18" customHeight="1" x14ac:dyDescent="0.2">
      <c r="A54" s="302" t="s">
        <v>294</v>
      </c>
      <c r="B54" s="138"/>
      <c r="C54" s="298" t="str">
        <f>IF((F43+G43)&lt;&gt;H43,"    Please check: expenses must be allocated as 'Canadian' or 'Non-Canadian'","")</f>
        <v/>
      </c>
      <c r="D54" s="4"/>
      <c r="E54" s="4"/>
      <c r="F54" s="4"/>
      <c r="G54" s="4"/>
    </row>
    <row r="55" spans="1:13" ht="18" customHeight="1" x14ac:dyDescent="0.2">
      <c r="A55" s="303"/>
      <c r="B55" s="161"/>
      <c r="C55" s="298" t="str">
        <f>IF(OR(H40&gt;(0.1*H29),H41&gt;(0.1*H29)),"    Please check : account F and/or G exceeds the cap","")</f>
        <v/>
      </c>
      <c r="D55" s="4"/>
      <c r="E55" s="4"/>
      <c r="F55" s="4"/>
      <c r="G55" s="4"/>
    </row>
    <row r="56" spans="1:13" ht="18" customHeight="1" thickBot="1" x14ac:dyDescent="0.25">
      <c r="A56" s="304" t="s">
        <v>310</v>
      </c>
      <c r="B56" s="175"/>
      <c r="C56" s="299" t="str">
        <f>IF(G43&gt;(0.25*H43),"    Please check : Canadian costs represent less than 75% of the budget","")</f>
        <v/>
      </c>
      <c r="D56" s="4"/>
      <c r="E56" s="4"/>
      <c r="F56" s="4"/>
      <c r="G56" s="4"/>
    </row>
    <row r="57" spans="1:13" ht="30" customHeight="1" x14ac:dyDescent="0.2">
      <c r="A57" s="336" t="s">
        <v>425</v>
      </c>
      <c r="B57" s="336"/>
      <c r="C57" s="336"/>
      <c r="D57" s="336"/>
      <c r="E57" s="336"/>
      <c r="F57" s="336"/>
      <c r="G57" s="336"/>
      <c r="H57" s="336"/>
    </row>
    <row r="59" spans="1:13" x14ac:dyDescent="0.2">
      <c r="A59" s="300" t="s">
        <v>427</v>
      </c>
    </row>
  </sheetData>
  <sheetProtection algorithmName="SHA-512" hashValue="WJ9LBTqgd8E2afXkFwHUijJqEifZBSQAk0GPjd24l/wt6mAe8HZtUDdzpGO/5F17w03htsOjXo6g/x9PT4+r4w==" saltValue="CzK5xoxN+thmkzga4Dhgxw==" spinCount="100000" sheet="1" selectLockedCells="1"/>
  <mergeCells count="16">
    <mergeCell ref="C9:H9"/>
    <mergeCell ref="A57:H57"/>
    <mergeCell ref="C10:E10"/>
    <mergeCell ref="A44:H44"/>
    <mergeCell ref="F10:G10"/>
    <mergeCell ref="A52:H52"/>
    <mergeCell ref="A50:H50"/>
    <mergeCell ref="C47:D47"/>
    <mergeCell ref="C49:D49"/>
    <mergeCell ref="E47:F47"/>
    <mergeCell ref="E49:F49"/>
    <mergeCell ref="C6:E6"/>
    <mergeCell ref="C7:E7"/>
    <mergeCell ref="C8:E8"/>
    <mergeCell ref="J7:K7"/>
    <mergeCell ref="J8:K8"/>
  </mergeCells>
  <phoneticPr fontId="0" type="noConversion"/>
  <printOptions horizontalCentered="1"/>
  <pageMargins left="0.55118110236220474" right="0.55118110236220474" top="0.96250000000000002" bottom="0.74803149606299213" header="0.51181102362204722" footer="0.51181102362204722"/>
  <pageSetup scale="55" firstPageNumber="2" orientation="landscape" r:id="rId1"/>
  <headerFooter alignWithMargins="0"/>
  <ignoredErrors>
    <ignoredError sqref="A13 A16:A22 A25:A26 A32:A33 A36" numberStoredAsText="1"/>
    <ignoredError sqref="C6:C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274"/>
  <sheetViews>
    <sheetView showGridLines="0" showRuler="0" topLeftCell="A110" zoomScaleNormal="100" zoomScalePageLayoutView="70" workbookViewId="0">
      <pane xSplit="2" topLeftCell="C1" activePane="topRight" state="frozen"/>
      <selection pane="topRight" activeCell="O118" sqref="O118"/>
    </sheetView>
  </sheetViews>
  <sheetFormatPr baseColWidth="10" defaultColWidth="8.88671875" defaultRowHeight="15" customHeight="1" x14ac:dyDescent="0.2"/>
  <cols>
    <col min="1" max="1" width="5" style="8" customWidth="1"/>
    <col min="2" max="2" width="43.5546875" customWidth="1"/>
    <col min="3" max="3" width="19.6640625" customWidth="1"/>
    <col min="4" max="4" width="3.33203125" style="1" customWidth="1"/>
    <col min="5" max="6" width="8.109375" customWidth="1"/>
    <col min="7" max="7" width="8.6640625" customWidth="1"/>
    <col min="8" max="8" width="6.33203125" customWidth="1"/>
    <col min="9" max="9" width="11.5546875" customWidth="1"/>
    <col min="10" max="11" width="13.44140625" customWidth="1"/>
    <col min="12" max="12" width="9.21875" customWidth="1"/>
    <col min="13" max="13" width="10.109375" customWidth="1"/>
    <col min="14" max="14" width="10.33203125" bestFit="1" customWidth="1"/>
    <col min="15" max="15" width="52.33203125" style="67" customWidth="1"/>
    <col min="16" max="18" width="12.77734375" style="67" customWidth="1"/>
    <col min="19" max="19" width="3.77734375" style="67" customWidth="1"/>
    <col min="20" max="22" width="10.77734375" customWidth="1"/>
    <col min="23" max="23" width="2.6640625" style="62" customWidth="1"/>
    <col min="24" max="25" width="10.77734375" customWidth="1"/>
    <col min="28" max="29" width="12.77734375" customWidth="1"/>
    <col min="30" max="30" width="13.5546875" customWidth="1"/>
  </cols>
  <sheetData>
    <row r="1" spans="1:25" ht="15" customHeight="1" x14ac:dyDescent="0.2">
      <c r="A1" s="113"/>
      <c r="B1" s="114"/>
      <c r="C1" s="114"/>
      <c r="D1" s="115"/>
      <c r="E1" s="114"/>
      <c r="F1" s="114"/>
      <c r="G1" s="114"/>
      <c r="H1" s="114"/>
      <c r="I1" s="114"/>
      <c r="J1" s="114"/>
      <c r="K1" s="114"/>
      <c r="L1" s="114"/>
      <c r="M1" s="114"/>
      <c r="N1" s="114"/>
    </row>
    <row r="2" spans="1:25" ht="15" customHeight="1" x14ac:dyDescent="0.2">
      <c r="C2" s="55"/>
      <c r="D2" s="55"/>
      <c r="E2" s="55"/>
      <c r="F2" s="55"/>
      <c r="G2" s="55"/>
      <c r="H2" s="55"/>
      <c r="I2" s="55"/>
      <c r="J2" s="55"/>
      <c r="K2" s="55"/>
      <c r="L2" s="55"/>
      <c r="M2" s="55"/>
      <c r="N2" s="55" t="s">
        <v>381</v>
      </c>
      <c r="P2" s="411"/>
      <c r="Q2" s="412"/>
      <c r="R2" s="412"/>
      <c r="S2" s="412"/>
      <c r="T2" s="412"/>
      <c r="U2" s="412"/>
      <c r="V2" s="412"/>
      <c r="W2" s="412"/>
      <c r="X2" s="412"/>
      <c r="Y2" s="412"/>
    </row>
    <row r="3" spans="1:25" ht="15" customHeight="1" x14ac:dyDescent="0.2">
      <c r="C3" s="55"/>
      <c r="D3" s="55"/>
      <c r="E3" s="55"/>
      <c r="F3" s="55"/>
      <c r="G3" s="55"/>
      <c r="H3" s="55"/>
      <c r="I3" s="55"/>
      <c r="J3" s="55"/>
      <c r="K3" s="55"/>
      <c r="L3" s="55"/>
      <c r="M3" s="55"/>
      <c r="N3" s="55" t="s">
        <v>426</v>
      </c>
      <c r="P3" s="412"/>
      <c r="Q3" s="412"/>
      <c r="R3" s="412"/>
      <c r="S3" s="412"/>
      <c r="T3" s="412"/>
      <c r="U3" s="412"/>
      <c r="V3" s="412"/>
      <c r="W3" s="412"/>
      <c r="X3" s="412"/>
      <c r="Y3" s="412"/>
    </row>
    <row r="4" spans="1:25" ht="15" customHeight="1" x14ac:dyDescent="0.25">
      <c r="C4" s="116" t="s">
        <v>301</v>
      </c>
      <c r="D4" s="436" t="s">
        <v>302</v>
      </c>
      <c r="E4" s="437"/>
      <c r="F4" s="437"/>
      <c r="G4" s="437"/>
      <c r="H4" s="437"/>
      <c r="I4" s="55"/>
      <c r="J4" s="55"/>
      <c r="K4" s="55"/>
      <c r="L4" s="55"/>
      <c r="M4" s="55"/>
      <c r="N4" s="117" t="s">
        <v>335</v>
      </c>
      <c r="P4" s="412"/>
      <c r="Q4" s="412"/>
      <c r="R4" s="412"/>
      <c r="S4" s="412"/>
      <c r="T4" s="412"/>
      <c r="U4" s="412"/>
      <c r="V4" s="412"/>
      <c r="W4" s="412"/>
      <c r="X4" s="412"/>
      <c r="Y4" s="412"/>
    </row>
    <row r="5" spans="1:25" ht="15" customHeight="1" x14ac:dyDescent="0.2">
      <c r="C5" s="116" t="s">
        <v>399</v>
      </c>
      <c r="D5" s="442" t="s">
        <v>302</v>
      </c>
      <c r="E5" s="443"/>
      <c r="F5" s="443"/>
      <c r="G5" s="443"/>
      <c r="H5" s="443"/>
      <c r="I5" s="55"/>
      <c r="J5" s="55"/>
      <c r="K5" s="55"/>
      <c r="L5" s="55"/>
      <c r="M5" s="55"/>
      <c r="N5" s="228"/>
      <c r="P5" s="217"/>
      <c r="Q5" s="217"/>
      <c r="R5" s="217"/>
      <c r="S5" s="217"/>
      <c r="T5" s="217"/>
      <c r="U5" s="217"/>
      <c r="V5" s="217"/>
      <c r="W5" s="217"/>
      <c r="X5" s="217"/>
      <c r="Y5" s="217"/>
    </row>
    <row r="6" spans="1:25" ht="15" customHeight="1" x14ac:dyDescent="0.2">
      <c r="C6" s="116" t="s">
        <v>300</v>
      </c>
      <c r="D6" s="442" t="s">
        <v>302</v>
      </c>
      <c r="E6" s="443"/>
      <c r="F6" s="443"/>
      <c r="G6" s="443"/>
      <c r="H6" s="443"/>
      <c r="I6" s="55"/>
      <c r="J6" s="55"/>
      <c r="K6" s="55"/>
      <c r="L6" s="55"/>
      <c r="M6" s="55"/>
      <c r="N6" s="162"/>
      <c r="P6" s="159"/>
      <c r="Q6" s="159"/>
      <c r="R6" s="159"/>
      <c r="S6" s="159"/>
      <c r="T6" s="159"/>
      <c r="U6" s="159"/>
      <c r="V6" s="159"/>
      <c r="W6" s="159"/>
      <c r="X6" s="159"/>
      <c r="Y6" s="159"/>
    </row>
    <row r="7" spans="1:25" ht="15" customHeight="1" x14ac:dyDescent="0.2">
      <c r="B7" s="55"/>
      <c r="C7" s="55"/>
      <c r="D7" s="55"/>
      <c r="E7" s="55"/>
      <c r="F7" s="55"/>
      <c r="G7" s="55"/>
      <c r="H7" s="55"/>
      <c r="I7" s="55"/>
      <c r="J7" s="55"/>
      <c r="K7" s="55"/>
      <c r="L7" s="55"/>
      <c r="M7" s="55"/>
      <c r="N7" s="55"/>
      <c r="P7" s="159"/>
      <c r="Q7" s="159"/>
      <c r="R7" s="159"/>
      <c r="S7" s="159"/>
      <c r="T7" s="159"/>
      <c r="U7" s="159"/>
      <c r="V7" s="159"/>
      <c r="W7" s="159"/>
      <c r="X7" s="159"/>
      <c r="Y7" s="159"/>
    </row>
    <row r="8" spans="1:25" s="192" customFormat="1" ht="18" customHeight="1" x14ac:dyDescent="0.2">
      <c r="A8" s="438" t="s">
        <v>406</v>
      </c>
      <c r="B8" s="439"/>
      <c r="C8" s="439"/>
      <c r="D8" s="439"/>
      <c r="E8" s="439"/>
      <c r="F8" s="439"/>
      <c r="G8" s="439"/>
      <c r="H8" s="439"/>
      <c r="I8" s="439"/>
      <c r="J8" s="439"/>
      <c r="K8" s="439"/>
      <c r="L8" s="440"/>
      <c r="M8" s="440"/>
      <c r="N8" s="441"/>
      <c r="O8" s="191"/>
      <c r="P8" s="159"/>
      <c r="Q8" s="159"/>
      <c r="R8" s="159"/>
      <c r="S8" s="159"/>
      <c r="T8" s="159"/>
      <c r="U8" s="159"/>
      <c r="V8" s="159"/>
      <c r="W8" s="159"/>
      <c r="X8" s="159"/>
      <c r="Y8" s="159"/>
    </row>
    <row r="9" spans="1:25" s="192" customFormat="1" ht="18" customHeight="1" thickBot="1" x14ac:dyDescent="0.25">
      <c r="A9" s="308" t="s">
        <v>361</v>
      </c>
      <c r="B9" s="309"/>
      <c r="C9" s="309"/>
      <c r="D9" s="309"/>
      <c r="E9" s="309"/>
      <c r="F9" s="309"/>
      <c r="G9" s="309"/>
      <c r="H9" s="309"/>
      <c r="I9" s="309"/>
      <c r="J9" s="309"/>
      <c r="K9" s="309"/>
      <c r="L9" s="309"/>
      <c r="M9" s="309"/>
      <c r="N9" s="310"/>
      <c r="O9" s="191"/>
      <c r="P9" s="191"/>
      <c r="Q9" s="191"/>
      <c r="R9" s="191"/>
    </row>
    <row r="10" spans="1:25" s="192" customFormat="1" ht="18" customHeight="1" thickBot="1" x14ac:dyDescent="0.25">
      <c r="A10" s="428" t="s">
        <v>373</v>
      </c>
      <c r="B10" s="429"/>
      <c r="C10" s="429"/>
      <c r="D10" s="429"/>
      <c r="E10" s="429"/>
      <c r="F10" s="429"/>
      <c r="G10" s="429"/>
      <c r="H10" s="429"/>
      <c r="I10" s="429"/>
      <c r="J10" s="429"/>
      <c r="K10" s="429"/>
      <c r="L10" s="429"/>
      <c r="M10" s="429"/>
      <c r="N10" s="430"/>
      <c r="O10" s="191"/>
      <c r="P10" s="403" t="s">
        <v>351</v>
      </c>
      <c r="Q10" s="404"/>
      <c r="R10" s="405"/>
    </row>
    <row r="11" spans="1:25" s="192" customFormat="1" ht="18" customHeight="1" x14ac:dyDescent="0.2">
      <c r="A11" s="418" t="s">
        <v>339</v>
      </c>
      <c r="B11" s="419"/>
      <c r="C11" s="419"/>
      <c r="D11" s="419"/>
      <c r="E11" s="419"/>
      <c r="F11" s="419"/>
      <c r="G11" s="419"/>
      <c r="H11" s="419"/>
      <c r="I11" s="419"/>
      <c r="J11" s="419"/>
      <c r="K11" s="419"/>
      <c r="L11" s="419"/>
      <c r="M11" s="419"/>
      <c r="N11" s="420"/>
      <c r="O11" s="191"/>
      <c r="P11" s="435" t="s">
        <v>362</v>
      </c>
      <c r="Q11" s="394"/>
      <c r="R11" s="395"/>
      <c r="S11" s="191"/>
      <c r="W11" s="193"/>
    </row>
    <row r="12" spans="1:25" s="192" customFormat="1" ht="18" customHeight="1" x14ac:dyDescent="0.2">
      <c r="A12" s="421" t="s">
        <v>428</v>
      </c>
      <c r="B12" s="422"/>
      <c r="C12" s="422"/>
      <c r="D12" s="422"/>
      <c r="E12" s="422"/>
      <c r="F12" s="422"/>
      <c r="G12" s="422"/>
      <c r="H12" s="422"/>
      <c r="I12" s="422"/>
      <c r="J12" s="422"/>
      <c r="K12" s="422"/>
      <c r="L12" s="422"/>
      <c r="M12" s="422"/>
      <c r="N12" s="423"/>
      <c r="O12" s="191"/>
      <c r="P12" s="204" t="s">
        <v>329</v>
      </c>
      <c r="Q12" s="157" t="s">
        <v>349</v>
      </c>
      <c r="R12" s="158" t="s">
        <v>330</v>
      </c>
      <c r="S12" s="130"/>
      <c r="T12" s="130"/>
      <c r="U12" s="130"/>
      <c r="V12" s="130"/>
      <c r="W12" s="130"/>
      <c r="X12" s="130"/>
      <c r="Y12" s="130"/>
    </row>
    <row r="13" spans="1:25" s="192" customFormat="1" ht="18" customHeight="1" thickBot="1" x14ac:dyDescent="0.25">
      <c r="A13" s="424"/>
      <c r="B13" s="422"/>
      <c r="C13" s="422"/>
      <c r="D13" s="422"/>
      <c r="E13" s="422"/>
      <c r="F13" s="422"/>
      <c r="G13" s="422"/>
      <c r="H13" s="422"/>
      <c r="I13" s="422"/>
      <c r="J13" s="422"/>
      <c r="K13" s="422"/>
      <c r="L13" s="422"/>
      <c r="M13" s="422"/>
      <c r="N13" s="423"/>
      <c r="O13" s="191"/>
      <c r="P13" s="183" t="s">
        <v>302</v>
      </c>
      <c r="Q13" s="184" t="s">
        <v>302</v>
      </c>
      <c r="R13" s="131" t="s">
        <v>302</v>
      </c>
      <c r="S13" s="191"/>
      <c r="W13" s="193"/>
    </row>
    <row r="14" spans="1:25" s="192" customFormat="1" ht="18" customHeight="1" x14ac:dyDescent="0.2">
      <c r="A14" s="431" t="s">
        <v>370</v>
      </c>
      <c r="B14" s="422"/>
      <c r="C14" s="422"/>
      <c r="D14" s="422"/>
      <c r="E14" s="422"/>
      <c r="F14" s="422"/>
      <c r="G14" s="422"/>
      <c r="H14" s="422"/>
      <c r="I14" s="422"/>
      <c r="J14" s="422"/>
      <c r="K14" s="422"/>
      <c r="L14" s="422"/>
      <c r="M14" s="422"/>
      <c r="N14" s="423"/>
      <c r="O14" s="191"/>
      <c r="P14" s="435" t="s">
        <v>363</v>
      </c>
      <c r="Q14" s="394"/>
      <c r="R14" s="395"/>
      <c r="S14" s="191"/>
      <c r="W14" s="193"/>
    </row>
    <row r="15" spans="1:25" s="192" customFormat="1" ht="18" customHeight="1" x14ac:dyDescent="0.2">
      <c r="A15" s="424"/>
      <c r="B15" s="422"/>
      <c r="C15" s="422"/>
      <c r="D15" s="422"/>
      <c r="E15" s="422"/>
      <c r="F15" s="422"/>
      <c r="G15" s="422"/>
      <c r="H15" s="422"/>
      <c r="I15" s="422"/>
      <c r="J15" s="422"/>
      <c r="K15" s="422"/>
      <c r="L15" s="422"/>
      <c r="M15" s="422"/>
      <c r="N15" s="423"/>
      <c r="O15" s="191"/>
      <c r="P15" s="185" t="s">
        <v>332</v>
      </c>
      <c r="Q15" s="186" t="s">
        <v>331</v>
      </c>
      <c r="R15" s="187" t="s">
        <v>333</v>
      </c>
      <c r="S15" s="191"/>
      <c r="W15" s="193"/>
    </row>
    <row r="16" spans="1:25" s="192" customFormat="1" ht="18" customHeight="1" thickBot="1" x14ac:dyDescent="0.25">
      <c r="A16" s="425" t="s">
        <v>378</v>
      </c>
      <c r="B16" s="426"/>
      <c r="C16" s="426"/>
      <c r="D16" s="426"/>
      <c r="E16" s="426"/>
      <c r="F16" s="426"/>
      <c r="G16" s="426"/>
      <c r="H16" s="426"/>
      <c r="I16" s="426"/>
      <c r="J16" s="426"/>
      <c r="K16" s="426"/>
      <c r="L16" s="426"/>
      <c r="M16" s="426"/>
      <c r="N16" s="427"/>
      <c r="O16" s="191"/>
      <c r="P16" s="155" t="s">
        <v>302</v>
      </c>
      <c r="Q16" s="154" t="s">
        <v>302</v>
      </c>
      <c r="R16" s="223" t="s">
        <v>302</v>
      </c>
      <c r="S16" s="191"/>
      <c r="W16" s="193"/>
    </row>
    <row r="17" spans="1:31" s="4" customFormat="1" ht="7.5" customHeight="1" thickBot="1" x14ac:dyDescent="0.25">
      <c r="A17" s="173"/>
      <c r="B17" s="173"/>
      <c r="C17" s="173"/>
      <c r="D17" s="173"/>
      <c r="E17" s="173"/>
      <c r="F17" s="173"/>
      <c r="G17" s="173"/>
      <c r="H17" s="173"/>
      <c r="I17" s="173"/>
      <c r="J17" s="173"/>
      <c r="K17" s="173"/>
      <c r="L17" s="173"/>
      <c r="M17" s="173"/>
      <c r="N17" s="173"/>
      <c r="O17" s="67"/>
      <c r="S17" s="67"/>
      <c r="AE17"/>
    </row>
    <row r="18" spans="1:31" ht="24" customHeight="1" thickBot="1" x14ac:dyDescent="0.25">
      <c r="A18" s="413" t="s">
        <v>31</v>
      </c>
      <c r="B18" s="414"/>
      <c r="C18" s="414"/>
      <c r="D18" s="414"/>
      <c r="E18" s="414"/>
      <c r="F18" s="414"/>
      <c r="G18" s="414"/>
      <c r="H18" s="414"/>
      <c r="I18" s="414"/>
      <c r="J18" s="414"/>
      <c r="K18" s="414"/>
      <c r="L18" s="414"/>
      <c r="M18" s="414"/>
      <c r="N18" s="414"/>
      <c r="O18" s="218" t="s">
        <v>380</v>
      </c>
      <c r="P18" s="174"/>
      <c r="Q18" s="174"/>
      <c r="R18" s="174"/>
      <c r="T18" s="432" t="s">
        <v>358</v>
      </c>
      <c r="U18" s="433"/>
      <c r="V18" s="433"/>
      <c r="W18" s="433"/>
      <c r="X18" s="433"/>
      <c r="Y18" s="434"/>
    </row>
    <row r="19" spans="1:31" s="4" customFormat="1" ht="20.100000000000001" customHeight="1" thickBot="1" x14ac:dyDescent="0.3">
      <c r="A19" s="35" t="s">
        <v>10</v>
      </c>
      <c r="B19" s="39" t="s">
        <v>32</v>
      </c>
      <c r="C19" s="40"/>
      <c r="D19" s="41"/>
      <c r="E19" s="41"/>
      <c r="F19" s="41"/>
      <c r="G19" s="41"/>
      <c r="H19" s="41"/>
      <c r="I19" s="41"/>
      <c r="J19" s="41"/>
      <c r="K19" s="41"/>
      <c r="L19" s="41"/>
      <c r="M19" s="41"/>
      <c r="N19" s="42"/>
      <c r="P19" s="403" t="s">
        <v>351</v>
      </c>
      <c r="Q19" s="404"/>
      <c r="R19" s="405"/>
      <c r="S19" s="67"/>
      <c r="T19" s="2"/>
      <c r="U19" s="2"/>
      <c r="V19" s="2"/>
      <c r="W19" s="2"/>
      <c r="X19" s="2"/>
      <c r="Y19" s="2"/>
      <c r="AE19" s="2"/>
    </row>
    <row r="20" spans="1:31" s="47" customFormat="1" ht="15" customHeight="1" x14ac:dyDescent="0.2">
      <c r="A20" s="359" t="s">
        <v>33</v>
      </c>
      <c r="B20" s="357" t="s">
        <v>1</v>
      </c>
      <c r="C20" s="400" t="s">
        <v>34</v>
      </c>
      <c r="D20" s="401"/>
      <c r="E20" s="401"/>
      <c r="F20" s="401"/>
      <c r="G20" s="401"/>
      <c r="H20" s="401"/>
      <c r="I20" s="401"/>
      <c r="J20" s="401"/>
      <c r="K20" s="402"/>
      <c r="L20" s="51" t="s">
        <v>35</v>
      </c>
      <c r="M20" s="51" t="s">
        <v>35</v>
      </c>
      <c r="N20" s="345" t="s">
        <v>4</v>
      </c>
      <c r="O20" s="67"/>
      <c r="P20" s="393" t="s">
        <v>350</v>
      </c>
      <c r="Q20" s="394"/>
      <c r="R20" s="395"/>
      <c r="S20" s="67"/>
      <c r="T20" s="366" t="s">
        <v>303</v>
      </c>
      <c r="U20" s="367"/>
      <c r="V20" s="368"/>
      <c r="W20" s="219"/>
      <c r="X20" s="369" t="s">
        <v>304</v>
      </c>
      <c r="Y20" s="370"/>
      <c r="AB20" s="5"/>
      <c r="AC20" s="5"/>
      <c r="AD20" s="5"/>
      <c r="AE20" s="4"/>
    </row>
    <row r="21" spans="1:31" s="4" customFormat="1" ht="15" customHeight="1" x14ac:dyDescent="0.2">
      <c r="A21" s="360"/>
      <c r="B21" s="358"/>
      <c r="C21" s="406" t="s">
        <v>36</v>
      </c>
      <c r="D21" s="407"/>
      <c r="E21" s="407"/>
      <c r="F21" s="407"/>
      <c r="G21" s="407"/>
      <c r="H21" s="407"/>
      <c r="I21" s="407"/>
      <c r="J21" s="407"/>
      <c r="K21" s="408"/>
      <c r="L21" s="68" t="s">
        <v>37</v>
      </c>
      <c r="M21" s="68" t="s">
        <v>38</v>
      </c>
      <c r="N21" s="346"/>
      <c r="O21" s="67"/>
      <c r="P21" s="156" t="str">
        <f>$P$13</f>
        <v>-</v>
      </c>
      <c r="Q21" s="119" t="str">
        <f>$P$16</f>
        <v>-</v>
      </c>
      <c r="R21" s="149" t="s">
        <v>328</v>
      </c>
      <c r="S21" s="67"/>
      <c r="T21" s="32" t="s">
        <v>5</v>
      </c>
      <c r="U21" s="32" t="s">
        <v>6</v>
      </c>
      <c r="V21" s="32" t="s">
        <v>7</v>
      </c>
      <c r="W21" s="62"/>
      <c r="X21" s="32" t="s">
        <v>8</v>
      </c>
      <c r="Y21" s="32" t="s">
        <v>9</v>
      </c>
      <c r="AE21" s="47"/>
    </row>
    <row r="22" spans="1:31" s="5" customFormat="1" ht="15" customHeight="1" x14ac:dyDescent="0.2">
      <c r="A22" s="347" t="s">
        <v>367</v>
      </c>
      <c r="B22" s="348"/>
      <c r="C22" s="348"/>
      <c r="D22" s="348"/>
      <c r="E22" s="348"/>
      <c r="F22" s="348"/>
      <c r="G22" s="348"/>
      <c r="H22" s="348"/>
      <c r="I22" s="348"/>
      <c r="J22" s="348"/>
      <c r="K22" s="348"/>
      <c r="L22" s="348"/>
      <c r="M22" s="348"/>
      <c r="N22" s="349"/>
      <c r="O22" s="67" t="str">
        <f>IF(N22&lt;&gt;0,IF(L22="","Répartir les coûts!",""),"")</f>
        <v/>
      </c>
      <c r="P22" s="120"/>
      <c r="Q22" s="121"/>
      <c r="R22" s="151"/>
      <c r="S22" s="67"/>
      <c r="T22" s="203"/>
      <c r="U22" s="203"/>
      <c r="V22" s="203"/>
      <c r="W22" s="62"/>
      <c r="X22" s="203"/>
      <c r="Y22" s="203"/>
      <c r="AB22" s="4"/>
      <c r="AC22" s="4"/>
      <c r="AD22" s="4"/>
      <c r="AE22" s="4"/>
    </row>
    <row r="23" spans="1:31" s="4" customFormat="1" ht="15.75" x14ac:dyDescent="0.25">
      <c r="A23" s="107" t="s">
        <v>39</v>
      </c>
      <c r="B23" s="108" t="s">
        <v>32</v>
      </c>
      <c r="C23" s="386"/>
      <c r="D23" s="387"/>
      <c r="E23" s="387"/>
      <c r="F23" s="387"/>
      <c r="G23" s="387"/>
      <c r="H23" s="387"/>
      <c r="I23" s="387"/>
      <c r="J23" s="387"/>
      <c r="K23" s="388"/>
      <c r="L23" s="65"/>
      <c r="M23" s="65"/>
      <c r="N23" s="48"/>
      <c r="O23" s="67" t="str">
        <f>IF(N23&gt;$N$153*0.1,"Over 10% Cap! (Ignore if non-shareholder)  ","")&amp;IF(N23&lt;&gt;0,IF(L23="","Allocate cost!  ",""),"")&amp;IF(N23&lt;&gt;0,IF(M23="","Indicate Origin!",""),"")</f>
        <v/>
      </c>
      <c r="P23" s="209"/>
      <c r="Q23" s="210"/>
      <c r="R23" s="150">
        <f>SUM(P23+Q23)</f>
        <v>0</v>
      </c>
      <c r="S23" s="67"/>
      <c r="T23" s="72" t="str">
        <f>IF(L23="Internal",N23,"-")</f>
        <v>-</v>
      </c>
      <c r="U23" s="72" t="str">
        <f>IF(L23="Related",N23,"-")</f>
        <v>-</v>
      </c>
      <c r="V23" s="72" t="str">
        <f>IF(L23="External",N23,"-")</f>
        <v>-</v>
      </c>
      <c r="W23" s="62"/>
      <c r="X23" s="72" t="str">
        <f>IF($M23="Canadian",IF(OR($N23="",$N23=0),"-",$N23),"-")</f>
        <v>-</v>
      </c>
      <c r="Y23" s="72" t="str">
        <f>IF($M23="Non-Canadian",IF(OR($N23="",$N23=0),"-",$N23),"-")</f>
        <v>-</v>
      </c>
      <c r="AB23" s="2"/>
      <c r="AC23" s="2"/>
      <c r="AD23" s="2"/>
    </row>
    <row r="24" spans="1:31" s="4" customFormat="1" ht="15.75" x14ac:dyDescent="0.25">
      <c r="A24" s="23"/>
      <c r="B24" s="66"/>
      <c r="C24" s="386"/>
      <c r="D24" s="387"/>
      <c r="E24" s="387"/>
      <c r="F24" s="387"/>
      <c r="G24" s="387"/>
      <c r="H24" s="387"/>
      <c r="I24" s="387"/>
      <c r="J24" s="387"/>
      <c r="K24" s="388"/>
      <c r="L24" s="65"/>
      <c r="M24" s="65"/>
      <c r="N24" s="48"/>
      <c r="O24" s="67" t="str">
        <f>IF(N24&gt;$N$153*0.1,"Over 10% Cap! (Ignore if non-shareholder)  ","")&amp;IF(N24&lt;&gt;0,IF(L24="","Allocate cost!  ",""),"")&amp;IF(N24&lt;&gt;0,IF(M24="","Indicate Origin!",""),"")</f>
        <v/>
      </c>
      <c r="P24" s="209"/>
      <c r="Q24" s="210"/>
      <c r="R24" s="150">
        <f>SUM(P24+Q24)</f>
        <v>0</v>
      </c>
      <c r="S24" s="67"/>
      <c r="T24" s="72" t="str">
        <f>IF(L24="Internal",N24,"-")</f>
        <v>-</v>
      </c>
      <c r="U24" s="72" t="str">
        <f>IF(L24="Related",N24,"-")</f>
        <v>-</v>
      </c>
      <c r="V24" s="72" t="str">
        <f>IF(L24="External",N24,"-")</f>
        <v>-</v>
      </c>
      <c r="W24" s="62"/>
      <c r="X24" s="72" t="str">
        <f>IF($M24="Canadian",IF(OR($N24="",$N24=0),"-",$N24),"-")</f>
        <v>-</v>
      </c>
      <c r="Y24" s="72" t="str">
        <f>IF($M24="Non-Canadian",IF(OR($N24="",$N24=0),"-",$N24),"-")</f>
        <v>-</v>
      </c>
      <c r="AB24" s="2"/>
      <c r="AC24" s="2"/>
      <c r="AD24" s="2"/>
    </row>
    <row r="25" spans="1:31" s="4" customFormat="1" ht="15" customHeight="1" thickBot="1" x14ac:dyDescent="0.25">
      <c r="A25" s="37" t="s">
        <v>10</v>
      </c>
      <c r="B25" s="38" t="s">
        <v>40</v>
      </c>
      <c r="C25" s="415"/>
      <c r="D25" s="416"/>
      <c r="E25" s="416"/>
      <c r="F25" s="416"/>
      <c r="G25" s="416"/>
      <c r="H25" s="416"/>
      <c r="I25" s="416"/>
      <c r="J25" s="416"/>
      <c r="K25" s="416"/>
      <c r="L25" s="416"/>
      <c r="M25" s="417"/>
      <c r="N25" s="34">
        <f>ROUND(SUM(N23:N24),0)</f>
        <v>0</v>
      </c>
      <c r="O25" s="67"/>
      <c r="P25" s="122">
        <f>SUM(P23+P24)</f>
        <v>0</v>
      </c>
      <c r="Q25" s="123">
        <f>SUM(Q23+Q24)</f>
        <v>0</v>
      </c>
      <c r="R25" s="152">
        <f>SUM(R23:R24)</f>
        <v>0</v>
      </c>
      <c r="S25" s="67"/>
      <c r="T25" s="98">
        <f>ROUND(SUM(T23:T24),0)</f>
        <v>0</v>
      </c>
      <c r="U25" s="98">
        <f>ROUND(SUM(U23:U24),0)</f>
        <v>0</v>
      </c>
      <c r="V25" s="98">
        <f>ROUND(SUM(V23:V24),0)</f>
        <v>0</v>
      </c>
      <c r="W25" s="62"/>
      <c r="X25" s="98">
        <f>ROUND(SUM(X23:X24),0)</f>
        <v>0</v>
      </c>
      <c r="Y25" s="98">
        <f>ROUND(SUM(Y23:Y24),0)</f>
        <v>0</v>
      </c>
      <c r="AB25" s="47"/>
      <c r="AC25" s="47"/>
      <c r="AD25" s="47"/>
      <c r="AE25" s="5"/>
    </row>
    <row r="26" spans="1:31" s="2" customFormat="1" ht="19.5" customHeight="1" thickBot="1" x14ac:dyDescent="0.3">
      <c r="A26" s="12"/>
      <c r="B26" s="11"/>
      <c r="C26" s="11"/>
      <c r="D26" s="9"/>
      <c r="E26" s="9"/>
      <c r="F26" s="9"/>
      <c r="G26" s="9"/>
      <c r="H26" s="9"/>
      <c r="I26" s="9"/>
      <c r="J26" s="9"/>
      <c r="K26" s="9"/>
      <c r="L26" s="9"/>
      <c r="M26" s="9"/>
      <c r="N26" s="9"/>
      <c r="O26" s="67"/>
      <c r="P26" s="67"/>
      <c r="Q26" s="67"/>
      <c r="R26" s="67"/>
      <c r="S26" s="67"/>
      <c r="T26" s="4"/>
      <c r="U26" s="4"/>
      <c r="V26" s="4"/>
      <c r="W26" s="62"/>
      <c r="X26" s="4"/>
      <c r="Y26" s="4"/>
      <c r="AB26" s="47"/>
      <c r="AC26" s="47"/>
      <c r="AD26" s="47"/>
      <c r="AE26" s="4"/>
    </row>
    <row r="27" spans="1:31" s="4" customFormat="1" ht="20.100000000000001" customHeight="1" thickBot="1" x14ac:dyDescent="0.3">
      <c r="A27" s="35" t="s">
        <v>11</v>
      </c>
      <c r="B27" s="39" t="s">
        <v>41</v>
      </c>
      <c r="C27" s="40"/>
      <c r="D27" s="41"/>
      <c r="E27" s="41"/>
      <c r="F27" s="41"/>
      <c r="G27" s="41"/>
      <c r="H27" s="41"/>
      <c r="I27" s="41"/>
      <c r="J27" s="41"/>
      <c r="K27" s="41"/>
      <c r="L27" s="41"/>
      <c r="M27" s="41"/>
      <c r="N27" s="42"/>
      <c r="O27" s="67"/>
      <c r="P27" s="330" t="s">
        <v>351</v>
      </c>
      <c r="Q27" s="396"/>
      <c r="R27" s="397"/>
      <c r="S27" s="67"/>
      <c r="T27" s="2"/>
      <c r="U27" s="2"/>
      <c r="V27" s="2"/>
      <c r="W27" s="62"/>
      <c r="X27" s="2"/>
      <c r="Y27" s="2"/>
      <c r="AE27" s="2"/>
    </row>
    <row r="28" spans="1:31" s="47" customFormat="1" ht="15" customHeight="1" x14ac:dyDescent="0.2">
      <c r="A28" s="359" t="s">
        <v>33</v>
      </c>
      <c r="B28" s="357" t="s">
        <v>1</v>
      </c>
      <c r="C28" s="400" t="s">
        <v>42</v>
      </c>
      <c r="D28" s="401"/>
      <c r="E28" s="401"/>
      <c r="F28" s="401"/>
      <c r="G28" s="401"/>
      <c r="H28" s="401"/>
      <c r="I28" s="401"/>
      <c r="J28" s="401"/>
      <c r="K28" s="402"/>
      <c r="L28" s="51" t="s">
        <v>35</v>
      </c>
      <c r="M28" s="51" t="s">
        <v>35</v>
      </c>
      <c r="N28" s="345" t="s">
        <v>4</v>
      </c>
      <c r="O28" s="67"/>
      <c r="P28" s="393" t="s">
        <v>350</v>
      </c>
      <c r="Q28" s="394"/>
      <c r="R28" s="395"/>
      <c r="S28" s="67"/>
      <c r="T28" s="366" t="s">
        <v>303</v>
      </c>
      <c r="U28" s="367"/>
      <c r="V28" s="368"/>
      <c r="W28" s="219"/>
      <c r="X28" s="369" t="s">
        <v>304</v>
      </c>
      <c r="Y28" s="370"/>
      <c r="AB28" s="4"/>
      <c r="AC28" s="4"/>
      <c r="AD28" s="4"/>
      <c r="AE28" s="4"/>
    </row>
    <row r="29" spans="1:31" s="47" customFormat="1" x14ac:dyDescent="0.2">
      <c r="A29" s="360"/>
      <c r="B29" s="358"/>
      <c r="C29" s="406" t="s">
        <v>36</v>
      </c>
      <c r="D29" s="407"/>
      <c r="E29" s="407"/>
      <c r="F29" s="407"/>
      <c r="G29" s="407"/>
      <c r="H29" s="407"/>
      <c r="I29" s="407"/>
      <c r="J29" s="407"/>
      <c r="K29" s="408"/>
      <c r="L29" s="68" t="s">
        <v>37</v>
      </c>
      <c r="M29" s="68" t="s">
        <v>38</v>
      </c>
      <c r="N29" s="346"/>
      <c r="O29" s="67"/>
      <c r="P29" s="156" t="str">
        <f>$P$13</f>
        <v>-</v>
      </c>
      <c r="Q29" s="119" t="str">
        <f>$P$16</f>
        <v>-</v>
      </c>
      <c r="R29" s="149" t="s">
        <v>328</v>
      </c>
      <c r="S29" s="67"/>
      <c r="T29" s="32" t="s">
        <v>5</v>
      </c>
      <c r="U29" s="32" t="s">
        <v>6</v>
      </c>
      <c r="V29" s="32" t="s">
        <v>7</v>
      </c>
      <c r="W29" s="62"/>
      <c r="X29" s="32" t="s">
        <v>8</v>
      </c>
      <c r="Y29" s="32" t="s">
        <v>9</v>
      </c>
      <c r="AB29" s="4"/>
      <c r="AC29" s="4"/>
      <c r="AD29" s="4"/>
    </row>
    <row r="30" spans="1:31" s="4" customFormat="1" ht="15" customHeight="1" x14ac:dyDescent="0.2">
      <c r="A30" s="347" t="s">
        <v>43</v>
      </c>
      <c r="B30" s="348"/>
      <c r="C30" s="348"/>
      <c r="D30" s="348"/>
      <c r="E30" s="348"/>
      <c r="F30" s="348"/>
      <c r="G30" s="348"/>
      <c r="H30" s="348"/>
      <c r="I30" s="348"/>
      <c r="J30" s="348"/>
      <c r="K30" s="348"/>
      <c r="L30" s="348"/>
      <c r="M30" s="348"/>
      <c r="N30" s="349"/>
      <c r="O30" s="67"/>
      <c r="P30" s="120"/>
      <c r="Q30" s="121"/>
      <c r="R30" s="151"/>
      <c r="S30" s="67"/>
      <c r="T30" s="203"/>
      <c r="U30" s="203"/>
      <c r="V30" s="203"/>
      <c r="W30" s="62"/>
      <c r="X30" s="203"/>
      <c r="Y30" s="203"/>
      <c r="AE30" s="47"/>
    </row>
    <row r="31" spans="1:31" s="4" customFormat="1" ht="15" customHeight="1" x14ac:dyDescent="0.2">
      <c r="A31" s="23" t="s">
        <v>44</v>
      </c>
      <c r="B31" s="66" t="s">
        <v>45</v>
      </c>
      <c r="C31" s="386"/>
      <c r="D31" s="387"/>
      <c r="E31" s="387"/>
      <c r="F31" s="387"/>
      <c r="G31" s="387"/>
      <c r="H31" s="387"/>
      <c r="I31" s="387"/>
      <c r="J31" s="387"/>
      <c r="K31" s="388"/>
      <c r="L31" s="65"/>
      <c r="M31" s="65"/>
      <c r="N31" s="315"/>
      <c r="O31" s="67" t="str">
        <f>IF(N31&lt;&gt;0,IF(L31="","Allocate cost!  ",""),"")&amp;IF(N31&lt;&gt;0,IF(M31="","Indicate origin!",""),"")</f>
        <v/>
      </c>
      <c r="P31" s="209"/>
      <c r="Q31" s="210"/>
      <c r="R31" s="150">
        <f t="shared" ref="R31:R35" si="0">SUM(P31+Q31)</f>
        <v>0</v>
      </c>
      <c r="S31" s="67"/>
      <c r="T31" s="316" t="str">
        <f>IF(L31="Internal",N31,"-")</f>
        <v>-</v>
      </c>
      <c r="U31" s="316" t="str">
        <f>IF(L31="Related",N31,"-")</f>
        <v>-</v>
      </c>
      <c r="V31" s="316" t="str">
        <f>IF(L31="External",N31,"-")</f>
        <v>-</v>
      </c>
      <c r="W31" s="62"/>
      <c r="X31" s="316" t="str">
        <f>IF($M31="Canadian",IF(OR($N31="",$N31=0),"-",$N31),"-")</f>
        <v>-</v>
      </c>
      <c r="Y31" s="316" t="str">
        <f>IF($M31="Non-Canadian",IF(OR($N31="",$N31=0),"-",$N31),"-")</f>
        <v>-</v>
      </c>
    </row>
    <row r="32" spans="1:31" s="4" customFormat="1" ht="15" customHeight="1" x14ac:dyDescent="0.2">
      <c r="A32" s="23" t="s">
        <v>46</v>
      </c>
      <c r="B32" s="66" t="s">
        <v>47</v>
      </c>
      <c r="C32" s="386"/>
      <c r="D32" s="387"/>
      <c r="E32" s="387"/>
      <c r="F32" s="387"/>
      <c r="G32" s="387"/>
      <c r="H32" s="387"/>
      <c r="I32" s="387"/>
      <c r="J32" s="387"/>
      <c r="K32" s="388"/>
      <c r="L32" s="65"/>
      <c r="M32" s="65"/>
      <c r="N32" s="48"/>
      <c r="O32" s="67" t="str">
        <f t="shared" ref="O32:O35" si="1">IF(N32&lt;&gt;0,IF(L32="","Allocate cost!  ",""),"")&amp;IF(N32&lt;&gt;0,IF(M32="","Indicate origin!",""),"")</f>
        <v/>
      </c>
      <c r="P32" s="209"/>
      <c r="Q32" s="210"/>
      <c r="R32" s="150">
        <f t="shared" si="0"/>
        <v>0</v>
      </c>
      <c r="S32" s="67"/>
      <c r="T32" s="72" t="str">
        <f>IF(L32="Internal",N32,"-")</f>
        <v>-</v>
      </c>
      <c r="U32" s="72" t="str">
        <f>IF(L32="Related",N32,"-")</f>
        <v>-</v>
      </c>
      <c r="V32" s="72" t="str">
        <f>IF(L32="External",N32,"-")</f>
        <v>-</v>
      </c>
      <c r="W32" s="62"/>
      <c r="X32" s="72" t="str">
        <f>IF($M32="Canadian",IF(OR($N32="",$N32=0),"-",$N32),"-")</f>
        <v>-</v>
      </c>
      <c r="Y32" s="72" t="str">
        <f>IF($M32="Non-Canadian",IF(OR($N32="",$N32=0),"-",$N32),"-")</f>
        <v>-</v>
      </c>
      <c r="AB32" s="5"/>
      <c r="AC32" s="5"/>
      <c r="AD32" s="5"/>
    </row>
    <row r="33" spans="1:31" s="4" customFormat="1" ht="15" customHeight="1" x14ac:dyDescent="0.2">
      <c r="A33" s="23" t="s">
        <v>48</v>
      </c>
      <c r="B33" s="66" t="s">
        <v>49</v>
      </c>
      <c r="C33" s="386"/>
      <c r="D33" s="387"/>
      <c r="E33" s="387"/>
      <c r="F33" s="387"/>
      <c r="G33" s="387"/>
      <c r="H33" s="387"/>
      <c r="I33" s="387"/>
      <c r="J33" s="387"/>
      <c r="K33" s="388"/>
      <c r="L33" s="65"/>
      <c r="M33" s="65"/>
      <c r="N33" s="48"/>
      <c r="O33" s="67" t="str">
        <f t="shared" si="1"/>
        <v/>
      </c>
      <c r="P33" s="209"/>
      <c r="Q33" s="210"/>
      <c r="R33" s="150">
        <f t="shared" si="0"/>
        <v>0</v>
      </c>
      <c r="S33" s="67"/>
      <c r="T33" s="72" t="str">
        <f>IF(L33="Internal",N33,"-")</f>
        <v>-</v>
      </c>
      <c r="U33" s="72" t="str">
        <f>IF(L33="Related",N33,"-")</f>
        <v>-</v>
      </c>
      <c r="V33" s="72" t="str">
        <f>IF(L33="External",N33,"-")</f>
        <v>-</v>
      </c>
      <c r="W33" s="62"/>
      <c r="X33" s="72" t="str">
        <f>IF($M33="Canadian",IF(OR($N33="",$N33=0),"-",$N33),"-")</f>
        <v>-</v>
      </c>
      <c r="Y33" s="72" t="str">
        <f>IF($M33="Non-Canadian",IF(OR($N33="",$N33=0),"-",$N33),"-")</f>
        <v>-</v>
      </c>
    </row>
    <row r="34" spans="1:31" s="4" customFormat="1" ht="15" customHeight="1" x14ac:dyDescent="0.25">
      <c r="A34" s="36" t="s">
        <v>50</v>
      </c>
      <c r="B34" s="66" t="s">
        <v>51</v>
      </c>
      <c r="C34" s="386"/>
      <c r="D34" s="387"/>
      <c r="E34" s="387"/>
      <c r="F34" s="387"/>
      <c r="G34" s="387"/>
      <c r="H34" s="387"/>
      <c r="I34" s="387"/>
      <c r="J34" s="387"/>
      <c r="K34" s="388"/>
      <c r="L34" s="65"/>
      <c r="M34" s="65"/>
      <c r="N34" s="28"/>
      <c r="O34" s="67" t="str">
        <f t="shared" si="1"/>
        <v/>
      </c>
      <c r="P34" s="209"/>
      <c r="Q34" s="210"/>
      <c r="R34" s="150">
        <f t="shared" si="0"/>
        <v>0</v>
      </c>
      <c r="S34" s="67"/>
      <c r="T34" s="72" t="str">
        <f>IF(L34="Internal",N34,"-")</f>
        <v>-</v>
      </c>
      <c r="U34" s="72" t="str">
        <f>IF(L34="Related",N34,"-")</f>
        <v>-</v>
      </c>
      <c r="V34" s="72" t="str">
        <f>IF(L34="External",N34,"-")</f>
        <v>-</v>
      </c>
      <c r="W34" s="62"/>
      <c r="X34" s="72" t="str">
        <f>IF($M34="Canadian",IF(OR($N34="",$N34=0),"-",$N34),"-")</f>
        <v>-</v>
      </c>
      <c r="Y34" s="72" t="str">
        <f>IF($M34="Non-Canadian",IF(OR($N34="",$N34=0),"-",$N34),"-")</f>
        <v>-</v>
      </c>
      <c r="AB34" s="2"/>
      <c r="AC34" s="2"/>
      <c r="AD34" s="2"/>
    </row>
    <row r="35" spans="1:31" s="5" customFormat="1" ht="15" customHeight="1" x14ac:dyDescent="0.2">
      <c r="A35" s="36" t="s">
        <v>52</v>
      </c>
      <c r="B35" s="66" t="s">
        <v>53</v>
      </c>
      <c r="C35" s="386"/>
      <c r="D35" s="387"/>
      <c r="E35" s="387"/>
      <c r="F35" s="387"/>
      <c r="G35" s="387"/>
      <c r="H35" s="387"/>
      <c r="I35" s="387"/>
      <c r="J35" s="387"/>
      <c r="K35" s="388"/>
      <c r="L35" s="65"/>
      <c r="M35" s="65"/>
      <c r="N35" s="48"/>
      <c r="O35" s="67" t="str">
        <f t="shared" si="1"/>
        <v/>
      </c>
      <c r="P35" s="209"/>
      <c r="Q35" s="210"/>
      <c r="R35" s="150">
        <f t="shared" si="0"/>
        <v>0</v>
      </c>
      <c r="S35" s="67"/>
      <c r="T35" s="72" t="str">
        <f>IF(L35="Internal",N35,"-")</f>
        <v>-</v>
      </c>
      <c r="U35" s="72" t="str">
        <f>IF(L35="Related",N35,"-")</f>
        <v>-</v>
      </c>
      <c r="V35" s="72" t="str">
        <f>IF(L35="External",N35,"-")</f>
        <v>-</v>
      </c>
      <c r="W35" s="62"/>
      <c r="X35" s="72" t="str">
        <f>IF($M35="Canadian",IF(OR($N35="",$N35=0),"-",$N35),"-")</f>
        <v>-</v>
      </c>
      <c r="Y35" s="72" t="str">
        <f>IF($M35="Non-Canadian",IF(OR($N35="",$N35=0),"-",$N35),"-")</f>
        <v>-</v>
      </c>
      <c r="AB35" s="4"/>
      <c r="AC35" s="4"/>
      <c r="AD35" s="4"/>
      <c r="AE35" s="4"/>
    </row>
    <row r="36" spans="1:31" s="4" customFormat="1" ht="15" customHeight="1" thickBot="1" x14ac:dyDescent="0.25">
      <c r="A36" s="37" t="s">
        <v>11</v>
      </c>
      <c r="B36" s="38" t="s">
        <v>54</v>
      </c>
      <c r="C36" s="415"/>
      <c r="D36" s="416"/>
      <c r="E36" s="416"/>
      <c r="F36" s="416"/>
      <c r="G36" s="416"/>
      <c r="H36" s="416"/>
      <c r="I36" s="416"/>
      <c r="J36" s="416"/>
      <c r="K36" s="416"/>
      <c r="L36" s="416"/>
      <c r="M36" s="417"/>
      <c r="N36" s="34">
        <f>ROUND(SUM(N31:N35),0)</f>
        <v>0</v>
      </c>
      <c r="O36" s="67"/>
      <c r="P36" s="122">
        <f>SUM(P31:P35)</f>
        <v>0</v>
      </c>
      <c r="Q36" s="123">
        <f>SUM(Q31:Q35)</f>
        <v>0</v>
      </c>
      <c r="R36" s="152">
        <f>SUM(R31:R35)</f>
        <v>0</v>
      </c>
      <c r="S36" s="67"/>
      <c r="T36" s="98">
        <f>ROUND(SUM(T31:T35),0)</f>
        <v>0</v>
      </c>
      <c r="U36" s="98">
        <f>ROUND(SUM(U31:U35),0)</f>
        <v>0</v>
      </c>
      <c r="V36" s="98">
        <f>ROUND(SUM(V31:V35),0)</f>
        <v>0</v>
      </c>
      <c r="W36" s="62"/>
      <c r="X36" s="98">
        <f>ROUND(SUM(X31:X35),0)</f>
        <v>0</v>
      </c>
      <c r="Y36" s="98">
        <f>ROUND(SUM(Y31:Y35),0)</f>
        <v>0</v>
      </c>
      <c r="AB36" s="47"/>
      <c r="AC36" s="47"/>
      <c r="AD36" s="47"/>
      <c r="AE36" s="5"/>
    </row>
    <row r="37" spans="1:31" s="21" customFormat="1" ht="21.75" customHeight="1" thickBot="1" x14ac:dyDescent="0.25">
      <c r="A37" s="12"/>
      <c r="B37" s="11"/>
      <c r="C37" s="11"/>
      <c r="D37" s="9"/>
      <c r="E37" s="13"/>
      <c r="F37" s="13"/>
      <c r="G37" s="13"/>
      <c r="H37" s="13"/>
      <c r="I37" s="13"/>
      <c r="J37" s="13"/>
      <c r="K37" s="13"/>
      <c r="L37" s="13"/>
      <c r="M37" s="13"/>
      <c r="N37" s="20"/>
      <c r="O37" s="67"/>
      <c r="P37" s="67"/>
      <c r="Q37" s="67"/>
      <c r="R37" s="67"/>
      <c r="S37" s="67"/>
      <c r="T37" s="4"/>
      <c r="U37" s="4"/>
      <c r="V37" s="4"/>
      <c r="W37" s="62"/>
      <c r="X37" s="4"/>
      <c r="Y37" s="4"/>
      <c r="AB37"/>
      <c r="AC37"/>
      <c r="AD37"/>
      <c r="AE37" s="4"/>
    </row>
    <row r="38" spans="1:31" ht="24" customHeight="1" thickBot="1" x14ac:dyDescent="0.25">
      <c r="A38" s="105" t="s">
        <v>58</v>
      </c>
      <c r="B38" s="52"/>
      <c r="C38" s="52"/>
      <c r="D38" s="52"/>
      <c r="E38" s="52"/>
      <c r="F38" s="52"/>
      <c r="G38" s="52"/>
      <c r="H38" s="52"/>
      <c r="I38" s="52"/>
      <c r="J38" s="52"/>
      <c r="K38" s="52"/>
      <c r="L38" s="52"/>
      <c r="M38" s="52"/>
      <c r="N38" s="53"/>
      <c r="T38" s="21"/>
      <c r="U38" s="21"/>
      <c r="V38" s="21"/>
      <c r="X38" s="21"/>
      <c r="Y38" s="21"/>
      <c r="AE38" s="21"/>
    </row>
    <row r="39" spans="1:31" s="2" customFormat="1" ht="19.5" customHeight="1" thickBot="1" x14ac:dyDescent="0.3">
      <c r="A39" s="347" t="s">
        <v>405</v>
      </c>
      <c r="B39" s="348"/>
      <c r="C39" s="348"/>
      <c r="D39" s="348"/>
      <c r="E39" s="348"/>
      <c r="F39" s="348"/>
      <c r="G39" s="348"/>
      <c r="H39" s="348"/>
      <c r="I39" s="348"/>
      <c r="J39" s="348"/>
      <c r="K39" s="348"/>
      <c r="L39" s="348"/>
      <c r="M39" s="348"/>
      <c r="N39" s="349"/>
      <c r="O39" s="67"/>
      <c r="P39" s="217"/>
      <c r="Q39" s="159"/>
      <c r="R39" s="159"/>
      <c r="S39" s="67"/>
      <c r="T39"/>
      <c r="U39"/>
      <c r="V39"/>
      <c r="W39" s="62"/>
      <c r="X39"/>
      <c r="Y39"/>
      <c r="AB39"/>
      <c r="AC39"/>
      <c r="AD39"/>
      <c r="AE39"/>
    </row>
    <row r="40" spans="1:31" ht="20.100000000000001" customHeight="1" thickBot="1" x14ac:dyDescent="0.3">
      <c r="A40" s="35" t="s">
        <v>13</v>
      </c>
      <c r="B40" s="39" t="s">
        <v>59</v>
      </c>
      <c r="C40" s="40"/>
      <c r="D40" s="41"/>
      <c r="E40" s="41"/>
      <c r="F40" s="41"/>
      <c r="G40" s="41"/>
      <c r="H40" s="41"/>
      <c r="I40" s="41"/>
      <c r="J40" s="41"/>
      <c r="K40" s="41"/>
      <c r="L40" s="41"/>
      <c r="M40" s="41"/>
      <c r="N40" s="42"/>
      <c r="P40" s="403" t="s">
        <v>351</v>
      </c>
      <c r="Q40" s="404"/>
      <c r="R40" s="405"/>
      <c r="T40" s="2"/>
      <c r="U40" s="2"/>
      <c r="V40" s="2"/>
      <c r="X40" s="2"/>
      <c r="Y40" s="2"/>
      <c r="AE40" s="2"/>
    </row>
    <row r="41" spans="1:31" ht="15" customHeight="1" x14ac:dyDescent="0.2">
      <c r="A41" s="359" t="s">
        <v>33</v>
      </c>
      <c r="B41" s="357" t="s">
        <v>1</v>
      </c>
      <c r="C41" s="357" t="s">
        <v>60</v>
      </c>
      <c r="D41" s="64" t="s">
        <v>61</v>
      </c>
      <c r="E41" s="364" t="s">
        <v>316</v>
      </c>
      <c r="F41" s="391"/>
      <c r="G41" s="392"/>
      <c r="H41" s="364" t="s">
        <v>317</v>
      </c>
      <c r="I41" s="365"/>
      <c r="J41" s="31" t="s">
        <v>62</v>
      </c>
      <c r="K41" s="31" t="s">
        <v>401</v>
      </c>
      <c r="L41" s="389" t="s">
        <v>403</v>
      </c>
      <c r="M41" s="389" t="s">
        <v>404</v>
      </c>
      <c r="N41" s="345" t="s">
        <v>4</v>
      </c>
      <c r="P41" s="393" t="s">
        <v>350</v>
      </c>
      <c r="Q41" s="394"/>
      <c r="R41" s="395"/>
      <c r="T41" s="366" t="s">
        <v>303</v>
      </c>
      <c r="U41" s="367"/>
      <c r="V41" s="368"/>
      <c r="W41" s="219"/>
      <c r="X41" s="369" t="s">
        <v>304</v>
      </c>
      <c r="Y41" s="370"/>
    </row>
    <row r="42" spans="1:31" ht="39.950000000000003" customHeight="1" x14ac:dyDescent="0.2">
      <c r="A42" s="360"/>
      <c r="B42" s="358"/>
      <c r="C42" s="358"/>
      <c r="D42" s="58" t="s">
        <v>63</v>
      </c>
      <c r="E42" s="32" t="s">
        <v>64</v>
      </c>
      <c r="F42" s="32" t="s">
        <v>65</v>
      </c>
      <c r="G42" s="32" t="s">
        <v>66</v>
      </c>
      <c r="H42" s="141" t="s">
        <v>318</v>
      </c>
      <c r="I42" s="140" t="s">
        <v>353</v>
      </c>
      <c r="J42" s="32" t="s">
        <v>67</v>
      </c>
      <c r="K42" s="305" t="s">
        <v>402</v>
      </c>
      <c r="L42" s="390"/>
      <c r="M42" s="390"/>
      <c r="N42" s="346"/>
      <c r="P42" s="156" t="str">
        <f>$P$13</f>
        <v>-</v>
      </c>
      <c r="Q42" s="119" t="str">
        <f>$P$16</f>
        <v>-</v>
      </c>
      <c r="R42" s="149" t="s">
        <v>328</v>
      </c>
      <c r="T42" s="32" t="s">
        <v>5</v>
      </c>
      <c r="U42" s="32" t="s">
        <v>6</v>
      </c>
      <c r="V42" s="32" t="s">
        <v>7</v>
      </c>
      <c r="X42" s="32" t="s">
        <v>8</v>
      </c>
      <c r="Y42" s="32" t="s">
        <v>9</v>
      </c>
    </row>
    <row r="43" spans="1:31" ht="15" customHeight="1" x14ac:dyDescent="0.2">
      <c r="A43" s="347" t="s">
        <v>368</v>
      </c>
      <c r="B43" s="348"/>
      <c r="C43" s="348"/>
      <c r="D43" s="348"/>
      <c r="E43" s="348"/>
      <c r="F43" s="348"/>
      <c r="G43" s="348"/>
      <c r="H43" s="348"/>
      <c r="I43" s="348"/>
      <c r="J43" s="348"/>
      <c r="K43" s="348"/>
      <c r="L43" s="348"/>
      <c r="M43" s="348"/>
      <c r="N43" s="349"/>
      <c r="P43" s="211"/>
      <c r="Q43" s="212"/>
      <c r="R43" s="213"/>
      <c r="T43" s="203"/>
      <c r="U43" s="203"/>
      <c r="V43" s="203"/>
      <c r="X43" s="203"/>
      <c r="Y43" s="203"/>
    </row>
    <row r="44" spans="1:31" ht="25.5" x14ac:dyDescent="0.2">
      <c r="A44" s="107" t="s">
        <v>68</v>
      </c>
      <c r="B44" s="109" t="s">
        <v>69</v>
      </c>
      <c r="C44" s="24"/>
      <c r="D44" s="58">
        <v>1</v>
      </c>
      <c r="E44" s="27"/>
      <c r="F44" s="27"/>
      <c r="G44" s="27"/>
      <c r="H44" s="142">
        <f t="shared" ref="H44:H51" si="2">SUM(E44:G44)</f>
        <v>0</v>
      </c>
      <c r="I44" s="65"/>
      <c r="J44" s="27"/>
      <c r="K44" s="306"/>
      <c r="L44" s="65"/>
      <c r="M44" s="65"/>
      <c r="N44" s="59">
        <f>K44*J44*H44*D44</f>
        <v>0</v>
      </c>
      <c r="O44" s="67" t="str">
        <f>IF(H44&lt;&gt;0,IF(I44="","Select duration basis!  ",""),"")&amp;IF(H44&lt;&gt;0,IF(L44="","Allocate cost!  ",""),"")&amp;IF(H44&lt;&gt;0,IF(M44="","Indicate origin!",""),"")</f>
        <v/>
      </c>
      <c r="P44" s="209"/>
      <c r="Q44" s="210"/>
      <c r="R44" s="150">
        <f>SUM(P44+Q44)</f>
        <v>0</v>
      </c>
      <c r="T44" s="72" t="str">
        <f>IF(L44="Internal",N44,"-")</f>
        <v>-</v>
      </c>
      <c r="U44" s="72" t="str">
        <f>IF(L44="Related",N44,"-")</f>
        <v>-</v>
      </c>
      <c r="V44" s="72" t="str">
        <f>IF(L44="External",N44,"-")</f>
        <v>-</v>
      </c>
      <c r="X44" s="72" t="str">
        <f>IF($M44="Canadian",IF(OR($N44="",$N44=0),"-",$N44),"-")</f>
        <v>-</v>
      </c>
      <c r="Y44" s="72" t="str">
        <f>IF($M44="Non-Canadian",IF(OR($N44="",$N44=0),"-",$N44),"-")</f>
        <v>-</v>
      </c>
    </row>
    <row r="45" spans="1:31" ht="15" customHeight="1" x14ac:dyDescent="0.2">
      <c r="A45" s="23" t="s">
        <v>70</v>
      </c>
      <c r="B45" s="102" t="s">
        <v>71</v>
      </c>
      <c r="C45" s="24"/>
      <c r="D45" s="58">
        <v>1</v>
      </c>
      <c r="E45" s="27"/>
      <c r="F45" s="27"/>
      <c r="G45" s="27"/>
      <c r="H45" s="142">
        <f t="shared" si="2"/>
        <v>0</v>
      </c>
      <c r="I45" s="65"/>
      <c r="J45" s="27"/>
      <c r="K45" s="306"/>
      <c r="L45" s="65"/>
      <c r="M45" s="65"/>
      <c r="N45" s="59">
        <f t="shared" ref="N45:N51" si="3">K45*J45*H45*D45</f>
        <v>0</v>
      </c>
      <c r="O45" s="67" t="str">
        <f t="shared" ref="O45:O51" si="4">IF(H45&lt;&gt;0,IF(I45="","Select duration basis!  ",""),"")&amp;IF(H45&lt;&gt;0,IF(L45="","Allocate cost!  ",""),"")&amp;IF(H45&lt;&gt;0,IF(M45="","Indicate origin!",""),"")</f>
        <v/>
      </c>
      <c r="P45" s="209"/>
      <c r="Q45" s="210"/>
      <c r="R45" s="150">
        <f t="shared" ref="R45:R51" si="5">SUM(P45+Q45)</f>
        <v>0</v>
      </c>
      <c r="T45" s="72" t="str">
        <f t="shared" ref="T45:T51" si="6">IF(L45="Internal",N45,"-")</f>
        <v>-</v>
      </c>
      <c r="U45" s="72" t="str">
        <f t="shared" ref="U45:U51" si="7">IF(L45="Related",N45,"-")</f>
        <v>-</v>
      </c>
      <c r="V45" s="72" t="str">
        <f t="shared" ref="V45:V51" si="8">IF(L45="External",N45,"-")</f>
        <v>-</v>
      </c>
      <c r="X45" s="72" t="str">
        <f t="shared" ref="X45:X51" si="9">IF($M45="Canadian",IF(OR($N45="",$N45=0),"-",$N45),"-")</f>
        <v>-</v>
      </c>
      <c r="Y45" s="72" t="str">
        <f t="shared" ref="Y45:Y51" si="10">IF($M45="Non-Canadian",IF(OR($N45="",$N45=0),"-",$N45),"-")</f>
        <v>-</v>
      </c>
    </row>
    <row r="46" spans="1:31" ht="15" customHeight="1" x14ac:dyDescent="0.2">
      <c r="A46" s="107" t="s">
        <v>72</v>
      </c>
      <c r="B46" s="110" t="s">
        <v>73</v>
      </c>
      <c r="C46" s="24"/>
      <c r="D46" s="58">
        <v>1</v>
      </c>
      <c r="E46" s="27"/>
      <c r="F46" s="27"/>
      <c r="G46" s="27"/>
      <c r="H46" s="142">
        <f t="shared" si="2"/>
        <v>0</v>
      </c>
      <c r="I46" s="65"/>
      <c r="J46" s="27"/>
      <c r="K46" s="306"/>
      <c r="L46" s="65"/>
      <c r="M46" s="65"/>
      <c r="N46" s="59">
        <f t="shared" si="3"/>
        <v>0</v>
      </c>
      <c r="O46" s="67" t="str">
        <f t="shared" si="4"/>
        <v/>
      </c>
      <c r="P46" s="209"/>
      <c r="Q46" s="210"/>
      <c r="R46" s="150">
        <f t="shared" si="5"/>
        <v>0</v>
      </c>
      <c r="T46" s="72" t="str">
        <f t="shared" si="6"/>
        <v>-</v>
      </c>
      <c r="U46" s="72" t="str">
        <f t="shared" si="7"/>
        <v>-</v>
      </c>
      <c r="V46" s="72" t="str">
        <f t="shared" si="8"/>
        <v>-</v>
      </c>
      <c r="X46" s="72" t="str">
        <f t="shared" si="9"/>
        <v>-</v>
      </c>
      <c r="Y46" s="72" t="str">
        <f t="shared" si="10"/>
        <v>-</v>
      </c>
    </row>
    <row r="47" spans="1:31" ht="15" customHeight="1" x14ac:dyDescent="0.2">
      <c r="A47" s="107" t="s">
        <v>74</v>
      </c>
      <c r="B47" s="110" t="s">
        <v>75</v>
      </c>
      <c r="C47" s="24"/>
      <c r="D47" s="58">
        <v>1</v>
      </c>
      <c r="E47" s="27"/>
      <c r="F47" s="27"/>
      <c r="G47" s="27"/>
      <c r="H47" s="142">
        <f t="shared" si="2"/>
        <v>0</v>
      </c>
      <c r="I47" s="65"/>
      <c r="J47" s="27"/>
      <c r="K47" s="306"/>
      <c r="L47" s="65"/>
      <c r="M47" s="65"/>
      <c r="N47" s="59">
        <f t="shared" si="3"/>
        <v>0</v>
      </c>
      <c r="O47" s="67" t="str">
        <f t="shared" si="4"/>
        <v/>
      </c>
      <c r="P47" s="209"/>
      <c r="Q47" s="210"/>
      <c r="R47" s="150">
        <f t="shared" si="5"/>
        <v>0</v>
      </c>
      <c r="T47" s="72" t="str">
        <f t="shared" si="6"/>
        <v>-</v>
      </c>
      <c r="U47" s="72" t="str">
        <f t="shared" si="7"/>
        <v>-</v>
      </c>
      <c r="V47" s="72" t="str">
        <f t="shared" si="8"/>
        <v>-</v>
      </c>
      <c r="X47" s="72" t="str">
        <f t="shared" si="9"/>
        <v>-</v>
      </c>
      <c r="Y47" s="72" t="str">
        <f t="shared" si="10"/>
        <v>-</v>
      </c>
    </row>
    <row r="48" spans="1:31" ht="15" customHeight="1" x14ac:dyDescent="0.25">
      <c r="A48" s="23" t="s">
        <v>76</v>
      </c>
      <c r="B48" s="102" t="s">
        <v>77</v>
      </c>
      <c r="C48" s="24"/>
      <c r="D48" s="58">
        <v>1</v>
      </c>
      <c r="E48" s="27"/>
      <c r="F48" s="27"/>
      <c r="G48" s="27"/>
      <c r="H48" s="142">
        <f t="shared" si="2"/>
        <v>0</v>
      </c>
      <c r="I48" s="65"/>
      <c r="J48" s="61"/>
      <c r="K48" s="307"/>
      <c r="L48" s="65"/>
      <c r="M48" s="65"/>
      <c r="N48" s="59">
        <f t="shared" si="3"/>
        <v>0</v>
      </c>
      <c r="O48" s="67" t="str">
        <f t="shared" si="4"/>
        <v/>
      </c>
      <c r="P48" s="209"/>
      <c r="Q48" s="210"/>
      <c r="R48" s="150">
        <f t="shared" si="5"/>
        <v>0</v>
      </c>
      <c r="T48" s="72" t="str">
        <f t="shared" si="6"/>
        <v>-</v>
      </c>
      <c r="U48" s="72" t="str">
        <f t="shared" si="7"/>
        <v>-</v>
      </c>
      <c r="V48" s="72" t="str">
        <f t="shared" si="8"/>
        <v>-</v>
      </c>
      <c r="X48" s="72" t="str">
        <f t="shared" si="9"/>
        <v>-</v>
      </c>
      <c r="Y48" s="72" t="str">
        <f t="shared" si="10"/>
        <v>-</v>
      </c>
      <c r="AB48" s="2"/>
      <c r="AC48" s="2"/>
      <c r="AD48" s="2"/>
    </row>
    <row r="49" spans="1:31" ht="15" customHeight="1" x14ac:dyDescent="0.2">
      <c r="A49" s="111" t="s">
        <v>78</v>
      </c>
      <c r="B49" s="110" t="s">
        <v>79</v>
      </c>
      <c r="C49" s="24"/>
      <c r="D49" s="58">
        <v>1</v>
      </c>
      <c r="E49" s="27"/>
      <c r="F49" s="27"/>
      <c r="G49" s="27"/>
      <c r="H49" s="142">
        <f t="shared" si="2"/>
        <v>0</v>
      </c>
      <c r="I49" s="65"/>
      <c r="J49" s="61"/>
      <c r="K49" s="307"/>
      <c r="L49" s="65"/>
      <c r="M49" s="65"/>
      <c r="N49" s="59">
        <f t="shared" si="3"/>
        <v>0</v>
      </c>
      <c r="O49" s="67" t="str">
        <f t="shared" si="4"/>
        <v/>
      </c>
      <c r="P49" s="209"/>
      <c r="Q49" s="210"/>
      <c r="R49" s="150">
        <f t="shared" si="5"/>
        <v>0</v>
      </c>
      <c r="T49" s="72" t="str">
        <f t="shared" si="6"/>
        <v>-</v>
      </c>
      <c r="U49" s="72" t="str">
        <f t="shared" si="7"/>
        <v>-</v>
      </c>
      <c r="V49" s="72" t="str">
        <f t="shared" si="8"/>
        <v>-</v>
      </c>
      <c r="X49" s="72" t="str">
        <f t="shared" si="9"/>
        <v>-</v>
      </c>
      <c r="Y49" s="72" t="str">
        <f t="shared" si="10"/>
        <v>-</v>
      </c>
      <c r="AB49" s="4"/>
      <c r="AC49" s="4"/>
      <c r="AD49" s="4"/>
    </row>
    <row r="50" spans="1:31" ht="15" customHeight="1" x14ac:dyDescent="0.25">
      <c r="A50" s="111" t="s">
        <v>80</v>
      </c>
      <c r="B50" s="110" t="s">
        <v>81</v>
      </c>
      <c r="C50" s="24"/>
      <c r="D50" s="58">
        <v>1</v>
      </c>
      <c r="E50" s="27"/>
      <c r="F50" s="27"/>
      <c r="G50" s="27"/>
      <c r="H50" s="142">
        <f t="shared" si="2"/>
        <v>0</v>
      </c>
      <c r="I50" s="65"/>
      <c r="J50" s="61"/>
      <c r="K50" s="307"/>
      <c r="L50" s="65"/>
      <c r="M50" s="65"/>
      <c r="N50" s="59">
        <f t="shared" si="3"/>
        <v>0</v>
      </c>
      <c r="O50" s="67" t="str">
        <f t="shared" si="4"/>
        <v/>
      </c>
      <c r="P50" s="209"/>
      <c r="Q50" s="210"/>
      <c r="R50" s="150">
        <f t="shared" si="5"/>
        <v>0</v>
      </c>
      <c r="T50" s="72" t="str">
        <f t="shared" si="6"/>
        <v>-</v>
      </c>
      <c r="U50" s="72" t="str">
        <f t="shared" si="7"/>
        <v>-</v>
      </c>
      <c r="V50" s="72" t="str">
        <f t="shared" si="8"/>
        <v>-</v>
      </c>
      <c r="X50" s="72" t="str">
        <f t="shared" si="9"/>
        <v>-</v>
      </c>
      <c r="Y50" s="72" t="str">
        <f t="shared" si="10"/>
        <v>-</v>
      </c>
      <c r="AB50" s="2"/>
      <c r="AC50" s="2"/>
      <c r="AD50" s="2"/>
    </row>
    <row r="51" spans="1:31" s="2" customFormat="1" ht="15" customHeight="1" x14ac:dyDescent="0.25">
      <c r="A51" s="23" t="s">
        <v>82</v>
      </c>
      <c r="B51" s="24" t="s">
        <v>57</v>
      </c>
      <c r="C51" s="24"/>
      <c r="D51" s="58">
        <v>1</v>
      </c>
      <c r="E51" s="27"/>
      <c r="F51" s="27"/>
      <c r="G51" s="27"/>
      <c r="H51" s="142">
        <f t="shared" si="2"/>
        <v>0</v>
      </c>
      <c r="I51" s="65"/>
      <c r="J51" s="27"/>
      <c r="K51" s="306"/>
      <c r="L51" s="65"/>
      <c r="M51" s="65"/>
      <c r="N51" s="59">
        <f t="shared" si="3"/>
        <v>0</v>
      </c>
      <c r="O51" s="67" t="str">
        <f t="shared" si="4"/>
        <v/>
      </c>
      <c r="P51" s="209"/>
      <c r="Q51" s="210"/>
      <c r="R51" s="150">
        <f t="shared" si="5"/>
        <v>0</v>
      </c>
      <c r="S51" s="67"/>
      <c r="T51" s="72" t="str">
        <f t="shared" si="6"/>
        <v>-</v>
      </c>
      <c r="U51" s="72" t="str">
        <f t="shared" si="7"/>
        <v>-</v>
      </c>
      <c r="V51" s="72" t="str">
        <f t="shared" si="8"/>
        <v>-</v>
      </c>
      <c r="W51" s="62"/>
      <c r="X51" s="72" t="str">
        <f t="shared" si="9"/>
        <v>-</v>
      </c>
      <c r="Y51" s="72" t="str">
        <f t="shared" si="10"/>
        <v>-</v>
      </c>
      <c r="AB51"/>
      <c r="AC51"/>
      <c r="AD51"/>
      <c r="AE51"/>
    </row>
    <row r="52" spans="1:31" s="4" customFormat="1" ht="15" customHeight="1" thickBot="1" x14ac:dyDescent="0.3">
      <c r="A52" s="37" t="s">
        <v>13</v>
      </c>
      <c r="B52" s="45" t="s">
        <v>83</v>
      </c>
      <c r="C52" s="354"/>
      <c r="D52" s="355"/>
      <c r="E52" s="355"/>
      <c r="F52" s="355"/>
      <c r="G52" s="355"/>
      <c r="H52" s="355"/>
      <c r="I52" s="355"/>
      <c r="J52" s="355"/>
      <c r="K52" s="355"/>
      <c r="L52" s="355"/>
      <c r="M52" s="356"/>
      <c r="N52" s="34">
        <f>ROUND(SUM(N44:N51),0)</f>
        <v>0</v>
      </c>
      <c r="O52" s="67"/>
      <c r="P52" s="122">
        <f>SUM(P44:P51)</f>
        <v>0</v>
      </c>
      <c r="Q52" s="123">
        <f>SUM(Q44:Q51)</f>
        <v>0</v>
      </c>
      <c r="R52" s="152">
        <f>SUM(R44:R51)</f>
        <v>0</v>
      </c>
      <c r="S52" s="67"/>
      <c r="T52" s="98">
        <f>ROUND(SUM(T44:T51),0)</f>
        <v>0</v>
      </c>
      <c r="U52" s="98">
        <f>ROUND(SUM(U44:U51),0)</f>
        <v>0</v>
      </c>
      <c r="V52" s="98">
        <f>ROUND(SUM(V44:V51),0)</f>
        <v>0</v>
      </c>
      <c r="W52" s="62"/>
      <c r="X52" s="98">
        <f>ROUND(SUM(X44:X51),0)</f>
        <v>0</v>
      </c>
      <c r="Y52" s="98">
        <f>ROUND(SUM(Y44:Y51),0)</f>
        <v>0</v>
      </c>
      <c r="AB52"/>
      <c r="AC52"/>
      <c r="AD52"/>
      <c r="AE52" s="2"/>
    </row>
    <row r="53" spans="1:31" s="2" customFormat="1" ht="15" customHeight="1" thickBot="1" x14ac:dyDescent="0.3">
      <c r="A53" s="12"/>
      <c r="B53" s="11"/>
      <c r="C53" s="11"/>
      <c r="D53" s="9"/>
      <c r="E53" s="13"/>
      <c r="F53" s="13"/>
      <c r="G53" s="13"/>
      <c r="H53" s="13"/>
      <c r="I53" s="13"/>
      <c r="J53" s="13"/>
      <c r="K53" s="13"/>
      <c r="L53" s="13"/>
      <c r="M53" s="13"/>
      <c r="N53" s="16"/>
      <c r="O53" s="67"/>
      <c r="S53" s="67"/>
      <c r="T53" s="4"/>
      <c r="U53" s="4"/>
      <c r="V53" s="4"/>
      <c r="W53" s="62"/>
      <c r="X53" s="4"/>
      <c r="Y53" s="4"/>
      <c r="AB53"/>
      <c r="AC53"/>
      <c r="AD53"/>
      <c r="AE53" s="4"/>
    </row>
    <row r="54" spans="1:31" ht="20.100000000000001" customHeight="1" thickBot="1" x14ac:dyDescent="0.3">
      <c r="A54" s="35" t="s">
        <v>14</v>
      </c>
      <c r="B54" s="39" t="s">
        <v>84</v>
      </c>
      <c r="C54" s="40"/>
      <c r="D54" s="41"/>
      <c r="E54" s="41"/>
      <c r="F54" s="41"/>
      <c r="G54" s="41"/>
      <c r="H54" s="41"/>
      <c r="I54" s="41"/>
      <c r="J54" s="41"/>
      <c r="K54" s="41"/>
      <c r="L54" s="41"/>
      <c r="M54" s="41"/>
      <c r="N54" s="42"/>
      <c r="P54" s="330" t="s">
        <v>351</v>
      </c>
      <c r="Q54" s="396"/>
      <c r="R54" s="397"/>
      <c r="T54" s="2"/>
      <c r="U54" s="2"/>
      <c r="V54" s="2"/>
      <c r="X54" s="2"/>
      <c r="Y54" s="2"/>
      <c r="AE54" s="2"/>
    </row>
    <row r="55" spans="1:31" ht="15" customHeight="1" x14ac:dyDescent="0.2">
      <c r="A55" s="359" t="s">
        <v>33</v>
      </c>
      <c r="B55" s="357" t="s">
        <v>1</v>
      </c>
      <c r="C55" s="357" t="s">
        <v>60</v>
      </c>
      <c r="D55" s="64" t="s">
        <v>61</v>
      </c>
      <c r="E55" s="364" t="s">
        <v>316</v>
      </c>
      <c r="F55" s="391"/>
      <c r="G55" s="392"/>
      <c r="H55" s="364" t="s">
        <v>317</v>
      </c>
      <c r="I55" s="365"/>
      <c r="J55" s="31" t="s">
        <v>62</v>
      </c>
      <c r="K55" s="31" t="s">
        <v>401</v>
      </c>
      <c r="L55" s="389" t="s">
        <v>403</v>
      </c>
      <c r="M55" s="389" t="s">
        <v>404</v>
      </c>
      <c r="N55" s="345" t="s">
        <v>4</v>
      </c>
      <c r="P55" s="393" t="s">
        <v>350</v>
      </c>
      <c r="Q55" s="394"/>
      <c r="R55" s="395"/>
      <c r="T55" s="366" t="s">
        <v>303</v>
      </c>
      <c r="U55" s="367"/>
      <c r="V55" s="368"/>
      <c r="W55" s="219"/>
      <c r="X55" s="369" t="s">
        <v>304</v>
      </c>
      <c r="Y55" s="370"/>
    </row>
    <row r="56" spans="1:31" ht="38.1" customHeight="1" x14ac:dyDescent="0.2">
      <c r="A56" s="360"/>
      <c r="B56" s="358"/>
      <c r="C56" s="358"/>
      <c r="D56" s="58" t="s">
        <v>63</v>
      </c>
      <c r="E56" s="32" t="s">
        <v>64</v>
      </c>
      <c r="F56" s="32" t="s">
        <v>65</v>
      </c>
      <c r="G56" s="32" t="s">
        <v>66</v>
      </c>
      <c r="H56" s="141" t="s">
        <v>318</v>
      </c>
      <c r="I56" s="140" t="s">
        <v>353</v>
      </c>
      <c r="J56" s="32" t="s">
        <v>67</v>
      </c>
      <c r="K56" s="305" t="s">
        <v>402</v>
      </c>
      <c r="L56" s="390"/>
      <c r="M56" s="390"/>
      <c r="N56" s="346"/>
      <c r="P56" s="156" t="str">
        <f>$P$13</f>
        <v>-</v>
      </c>
      <c r="Q56" s="119" t="str">
        <f>$P$16</f>
        <v>-</v>
      </c>
      <c r="R56" s="149" t="s">
        <v>328</v>
      </c>
      <c r="T56" s="32" t="s">
        <v>5</v>
      </c>
      <c r="U56" s="32" t="s">
        <v>6</v>
      </c>
      <c r="V56" s="32" t="s">
        <v>7</v>
      </c>
      <c r="X56" s="32" t="s">
        <v>8</v>
      </c>
      <c r="Y56" s="32" t="s">
        <v>9</v>
      </c>
      <c r="AB56" s="5"/>
      <c r="AC56" s="5"/>
      <c r="AD56" s="5"/>
    </row>
    <row r="57" spans="1:31" ht="15" customHeight="1" x14ac:dyDescent="0.2">
      <c r="A57" s="107" t="s">
        <v>85</v>
      </c>
      <c r="B57" s="110" t="s">
        <v>383</v>
      </c>
      <c r="C57" s="24"/>
      <c r="D57" s="58">
        <v>1</v>
      </c>
      <c r="E57" s="27"/>
      <c r="F57" s="27"/>
      <c r="G57" s="27"/>
      <c r="H57" s="142">
        <f t="shared" ref="H57:H65" si="11">SUM(E57:G57)</f>
        <v>0</v>
      </c>
      <c r="I57" s="65"/>
      <c r="J57" s="27"/>
      <c r="K57" s="306"/>
      <c r="L57" s="65"/>
      <c r="M57" s="65"/>
      <c r="N57" s="59">
        <f t="shared" ref="N57:N65" si="12">K57*J57*H57*D57</f>
        <v>0</v>
      </c>
      <c r="O57" s="67" t="str">
        <f t="shared" ref="O57:O65" si="13">IF(H57&lt;&gt;0,IF(I57="","Select duration basis!  ",""),"")&amp;IF(H57&lt;&gt;0,IF(L57="","Allocate cost!  ",""),"")&amp;IF(H57&lt;&gt;0,IF(M57="","Indicate origin!",""),"")</f>
        <v/>
      </c>
      <c r="P57" s="209"/>
      <c r="Q57" s="210"/>
      <c r="R57" s="150">
        <f t="shared" ref="R57:R65" si="14">SUM(P57+Q57)</f>
        <v>0</v>
      </c>
      <c r="T57" s="72" t="str">
        <f t="shared" ref="T57:T65" si="15">IF(L57="Internal",N57,"-")</f>
        <v>-</v>
      </c>
      <c r="U57" s="72" t="str">
        <f t="shared" ref="U57:U65" si="16">IF(L57="Related",N57,"-")</f>
        <v>-</v>
      </c>
      <c r="V57" s="72" t="str">
        <f t="shared" ref="V57:V65" si="17">IF(L57="External",N57,"-")</f>
        <v>-</v>
      </c>
      <c r="X57" s="72" t="str">
        <f t="shared" ref="X57:X65" si="18">IF($M57="Canadian",IF(OR($N57="",$N57=0),"-",$N57),"-")</f>
        <v>-</v>
      </c>
      <c r="Y57" s="72" t="str">
        <f t="shared" ref="Y57:Y65" si="19">IF($M57="Non-Canadian",IF(OR($N57="",$N57=0),"-",$N57),"-")</f>
        <v>-</v>
      </c>
      <c r="AB57" s="4"/>
      <c r="AC57" s="4"/>
      <c r="AD57" s="4"/>
    </row>
    <row r="58" spans="1:31" s="5" customFormat="1" ht="15" customHeight="1" x14ac:dyDescent="0.2">
      <c r="A58" s="23" t="s">
        <v>86</v>
      </c>
      <c r="B58" s="102" t="s">
        <v>87</v>
      </c>
      <c r="C58" s="24"/>
      <c r="D58" s="58">
        <v>1</v>
      </c>
      <c r="E58" s="27"/>
      <c r="F58" s="27"/>
      <c r="G58" s="27"/>
      <c r="H58" s="142">
        <f t="shared" si="11"/>
        <v>0</v>
      </c>
      <c r="I58" s="65"/>
      <c r="J58" s="27"/>
      <c r="K58" s="306"/>
      <c r="L58" s="65"/>
      <c r="M58" s="65"/>
      <c r="N58" s="59">
        <f t="shared" si="12"/>
        <v>0</v>
      </c>
      <c r="O58" s="67" t="str">
        <f t="shared" si="13"/>
        <v/>
      </c>
      <c r="P58" s="209"/>
      <c r="Q58" s="210"/>
      <c r="R58" s="150">
        <f t="shared" si="14"/>
        <v>0</v>
      </c>
      <c r="S58" s="67"/>
      <c r="T58" s="72" t="str">
        <f t="shared" si="15"/>
        <v>-</v>
      </c>
      <c r="U58" s="72" t="str">
        <f t="shared" si="16"/>
        <v>-</v>
      </c>
      <c r="V58" s="72" t="str">
        <f t="shared" si="17"/>
        <v>-</v>
      </c>
      <c r="W58" s="62"/>
      <c r="X58" s="72" t="str">
        <f t="shared" si="18"/>
        <v>-</v>
      </c>
      <c r="Y58" s="72" t="str">
        <f t="shared" si="19"/>
        <v>-</v>
      </c>
      <c r="AB58" s="6"/>
      <c r="AC58" s="6"/>
      <c r="AD58" s="6"/>
      <c r="AE58"/>
    </row>
    <row r="59" spans="1:31" s="5" customFormat="1" ht="15" customHeight="1" x14ac:dyDescent="0.2">
      <c r="A59" s="23" t="s">
        <v>88</v>
      </c>
      <c r="B59" s="102" t="s">
        <v>89</v>
      </c>
      <c r="C59" s="24"/>
      <c r="D59" s="58">
        <v>1</v>
      </c>
      <c r="E59" s="27"/>
      <c r="F59" s="27"/>
      <c r="G59" s="27"/>
      <c r="H59" s="142">
        <f t="shared" si="11"/>
        <v>0</v>
      </c>
      <c r="I59" s="65"/>
      <c r="J59" s="27"/>
      <c r="K59" s="306"/>
      <c r="L59" s="65"/>
      <c r="M59" s="65"/>
      <c r="N59" s="59">
        <f t="shared" si="12"/>
        <v>0</v>
      </c>
      <c r="O59" s="67" t="str">
        <f t="shared" si="13"/>
        <v/>
      </c>
      <c r="P59" s="209"/>
      <c r="Q59" s="210"/>
      <c r="R59" s="150">
        <f t="shared" si="14"/>
        <v>0</v>
      </c>
      <c r="S59" s="67"/>
      <c r="T59" s="72" t="str">
        <f t="shared" si="15"/>
        <v>-</v>
      </c>
      <c r="U59" s="72" t="str">
        <f t="shared" si="16"/>
        <v>-</v>
      </c>
      <c r="V59" s="72" t="str">
        <f t="shared" si="17"/>
        <v>-</v>
      </c>
      <c r="W59" s="62"/>
      <c r="X59" s="72" t="str">
        <f t="shared" si="18"/>
        <v>-</v>
      </c>
      <c r="Y59" s="72" t="str">
        <f t="shared" si="19"/>
        <v>-</v>
      </c>
    </row>
    <row r="60" spans="1:31" s="4" customFormat="1" ht="15" customHeight="1" x14ac:dyDescent="0.2">
      <c r="A60" s="23" t="s">
        <v>90</v>
      </c>
      <c r="B60" s="102" t="s">
        <v>91</v>
      </c>
      <c r="C60" s="24"/>
      <c r="D60" s="58">
        <v>1</v>
      </c>
      <c r="E60" s="27"/>
      <c r="F60" s="27"/>
      <c r="G60" s="27"/>
      <c r="H60" s="142">
        <f t="shared" si="11"/>
        <v>0</v>
      </c>
      <c r="I60" s="65"/>
      <c r="J60" s="27"/>
      <c r="K60" s="306"/>
      <c r="L60" s="65"/>
      <c r="M60" s="65"/>
      <c r="N60" s="59">
        <f t="shared" si="12"/>
        <v>0</v>
      </c>
      <c r="O60" s="67" t="str">
        <f t="shared" si="13"/>
        <v/>
      </c>
      <c r="P60" s="209"/>
      <c r="Q60" s="210"/>
      <c r="R60" s="150">
        <f t="shared" si="14"/>
        <v>0</v>
      </c>
      <c r="S60" s="67"/>
      <c r="T60" s="72" t="str">
        <f t="shared" si="15"/>
        <v>-</v>
      </c>
      <c r="U60" s="72" t="str">
        <f t="shared" si="16"/>
        <v>-</v>
      </c>
      <c r="V60" s="72" t="str">
        <f t="shared" si="17"/>
        <v>-</v>
      </c>
      <c r="W60" s="62"/>
      <c r="X60" s="72" t="str">
        <f t="shared" si="18"/>
        <v>-</v>
      </c>
      <c r="Y60" s="72" t="str">
        <f t="shared" si="19"/>
        <v>-</v>
      </c>
      <c r="AB60"/>
      <c r="AC60"/>
      <c r="AD60"/>
      <c r="AE60" s="5"/>
    </row>
    <row r="61" spans="1:31" s="6" customFormat="1" ht="15" customHeight="1" x14ac:dyDescent="0.2">
      <c r="A61" s="23" t="s">
        <v>92</v>
      </c>
      <c r="B61" s="102" t="s">
        <v>93</v>
      </c>
      <c r="C61" s="24"/>
      <c r="D61" s="58">
        <v>1</v>
      </c>
      <c r="E61" s="27"/>
      <c r="F61" s="27"/>
      <c r="G61" s="27"/>
      <c r="H61" s="142">
        <f t="shared" si="11"/>
        <v>0</v>
      </c>
      <c r="I61" s="65"/>
      <c r="J61" s="27"/>
      <c r="K61" s="306"/>
      <c r="L61" s="65"/>
      <c r="M61" s="65"/>
      <c r="N61" s="59">
        <f t="shared" si="12"/>
        <v>0</v>
      </c>
      <c r="O61" s="67" t="str">
        <f t="shared" si="13"/>
        <v/>
      </c>
      <c r="P61" s="209"/>
      <c r="Q61" s="210"/>
      <c r="R61" s="150">
        <f t="shared" si="14"/>
        <v>0</v>
      </c>
      <c r="S61" s="67"/>
      <c r="T61" s="72" t="str">
        <f t="shared" si="15"/>
        <v>-</v>
      </c>
      <c r="U61" s="72" t="str">
        <f t="shared" si="16"/>
        <v>-</v>
      </c>
      <c r="V61" s="72" t="str">
        <f t="shared" si="17"/>
        <v>-</v>
      </c>
      <c r="W61" s="62"/>
      <c r="X61" s="72" t="str">
        <f t="shared" si="18"/>
        <v>-</v>
      </c>
      <c r="Y61" s="72" t="str">
        <f t="shared" si="19"/>
        <v>-</v>
      </c>
      <c r="AB61"/>
      <c r="AC61"/>
      <c r="AD61"/>
      <c r="AE61" s="4"/>
    </row>
    <row r="62" spans="1:31" s="5" customFormat="1" ht="15" customHeight="1" x14ac:dyDescent="0.2">
      <c r="A62" s="23" t="s">
        <v>94</v>
      </c>
      <c r="B62" s="102" t="s">
        <v>95</v>
      </c>
      <c r="C62" s="24"/>
      <c r="D62" s="58">
        <v>1</v>
      </c>
      <c r="E62" s="27"/>
      <c r="F62" s="27"/>
      <c r="G62" s="27"/>
      <c r="H62" s="142">
        <f t="shared" si="11"/>
        <v>0</v>
      </c>
      <c r="I62" s="65"/>
      <c r="J62" s="27"/>
      <c r="K62" s="306"/>
      <c r="L62" s="65"/>
      <c r="M62" s="65"/>
      <c r="N62" s="59">
        <f t="shared" si="12"/>
        <v>0</v>
      </c>
      <c r="O62" s="67" t="str">
        <f t="shared" si="13"/>
        <v/>
      </c>
      <c r="P62" s="209"/>
      <c r="Q62" s="210"/>
      <c r="R62" s="150">
        <f t="shared" si="14"/>
        <v>0</v>
      </c>
      <c r="S62" s="67"/>
      <c r="T62" s="72" t="str">
        <f t="shared" si="15"/>
        <v>-</v>
      </c>
      <c r="U62" s="72" t="str">
        <f t="shared" si="16"/>
        <v>-</v>
      </c>
      <c r="V62" s="72" t="str">
        <f t="shared" si="17"/>
        <v>-</v>
      </c>
      <c r="W62" s="62"/>
      <c r="X62" s="72" t="str">
        <f t="shared" si="18"/>
        <v>-</v>
      </c>
      <c r="Y62" s="72" t="str">
        <f t="shared" si="19"/>
        <v>-</v>
      </c>
      <c r="AE62" s="6"/>
    </row>
    <row r="63" spans="1:31" ht="15" customHeight="1" x14ac:dyDescent="0.2">
      <c r="A63" s="23" t="s">
        <v>96</v>
      </c>
      <c r="B63" s="102" t="s">
        <v>97</v>
      </c>
      <c r="C63" s="24"/>
      <c r="D63" s="58">
        <v>1</v>
      </c>
      <c r="E63" s="27"/>
      <c r="F63" s="27"/>
      <c r="G63" s="27"/>
      <c r="H63" s="142">
        <f t="shared" si="11"/>
        <v>0</v>
      </c>
      <c r="I63" s="65"/>
      <c r="J63" s="27"/>
      <c r="K63" s="306"/>
      <c r="L63" s="65"/>
      <c r="M63" s="65"/>
      <c r="N63" s="59">
        <f t="shared" si="12"/>
        <v>0</v>
      </c>
      <c r="O63" s="67" t="str">
        <f t="shared" si="13"/>
        <v/>
      </c>
      <c r="P63" s="209"/>
      <c r="Q63" s="210"/>
      <c r="R63" s="150">
        <f t="shared" si="14"/>
        <v>0</v>
      </c>
      <c r="T63" s="72" t="str">
        <f t="shared" si="15"/>
        <v>-</v>
      </c>
      <c r="U63" s="72" t="str">
        <f t="shared" si="16"/>
        <v>-</v>
      </c>
      <c r="V63" s="72" t="str">
        <f t="shared" si="17"/>
        <v>-</v>
      </c>
      <c r="X63" s="72" t="str">
        <f t="shared" si="18"/>
        <v>-</v>
      </c>
      <c r="Y63" s="72" t="str">
        <f t="shared" si="19"/>
        <v>-</v>
      </c>
      <c r="AB63" s="4"/>
      <c r="AC63" s="4"/>
      <c r="AD63" s="4"/>
      <c r="AE63" s="5"/>
    </row>
    <row r="64" spans="1:31" ht="15" customHeight="1" x14ac:dyDescent="0.25">
      <c r="A64" s="23" t="s">
        <v>98</v>
      </c>
      <c r="B64" s="102" t="s">
        <v>99</v>
      </c>
      <c r="C64" s="24"/>
      <c r="D64" s="58">
        <v>1</v>
      </c>
      <c r="E64" s="27"/>
      <c r="F64" s="27"/>
      <c r="G64" s="27"/>
      <c r="H64" s="142">
        <f t="shared" si="11"/>
        <v>0</v>
      </c>
      <c r="I64" s="65"/>
      <c r="J64" s="27"/>
      <c r="K64" s="306"/>
      <c r="L64" s="65"/>
      <c r="M64" s="65"/>
      <c r="N64" s="59">
        <f t="shared" si="12"/>
        <v>0</v>
      </c>
      <c r="O64" s="67" t="str">
        <f t="shared" si="13"/>
        <v/>
      </c>
      <c r="P64" s="209"/>
      <c r="Q64" s="210"/>
      <c r="R64" s="150">
        <f t="shared" si="14"/>
        <v>0</v>
      </c>
      <c r="T64" s="72" t="str">
        <f t="shared" si="15"/>
        <v>-</v>
      </c>
      <c r="U64" s="72" t="str">
        <f t="shared" si="16"/>
        <v>-</v>
      </c>
      <c r="V64" s="72" t="str">
        <f t="shared" si="17"/>
        <v>-</v>
      </c>
      <c r="X64" s="72" t="str">
        <f t="shared" si="18"/>
        <v>-</v>
      </c>
      <c r="Y64" s="72" t="str">
        <f t="shared" si="19"/>
        <v>-</v>
      </c>
      <c r="AB64" s="2"/>
      <c r="AC64" s="2"/>
      <c r="AD64" s="2"/>
    </row>
    <row r="65" spans="1:31" s="5" customFormat="1" ht="15" customHeight="1" x14ac:dyDescent="0.2">
      <c r="A65" s="23" t="s">
        <v>100</v>
      </c>
      <c r="B65" s="24" t="s">
        <v>57</v>
      </c>
      <c r="C65" s="24"/>
      <c r="D65" s="58">
        <v>1</v>
      </c>
      <c r="E65" s="27"/>
      <c r="F65" s="27"/>
      <c r="G65" s="27"/>
      <c r="H65" s="142">
        <f t="shared" si="11"/>
        <v>0</v>
      </c>
      <c r="I65" s="65"/>
      <c r="J65" s="27"/>
      <c r="K65" s="306"/>
      <c r="L65" s="65"/>
      <c r="M65" s="65"/>
      <c r="N65" s="59">
        <f t="shared" si="12"/>
        <v>0</v>
      </c>
      <c r="O65" s="67" t="str">
        <f t="shared" si="13"/>
        <v/>
      </c>
      <c r="P65" s="209"/>
      <c r="Q65" s="210"/>
      <c r="R65" s="150">
        <f t="shared" si="14"/>
        <v>0</v>
      </c>
      <c r="S65" s="67"/>
      <c r="T65" s="72" t="str">
        <f t="shared" si="15"/>
        <v>-</v>
      </c>
      <c r="U65" s="72" t="str">
        <f t="shared" si="16"/>
        <v>-</v>
      </c>
      <c r="V65" s="72" t="str">
        <f t="shared" si="17"/>
        <v>-</v>
      </c>
      <c r="W65" s="62"/>
      <c r="X65" s="72" t="str">
        <f t="shared" si="18"/>
        <v>-</v>
      </c>
      <c r="Y65" s="72" t="str">
        <f t="shared" si="19"/>
        <v>-</v>
      </c>
      <c r="AE65"/>
    </row>
    <row r="66" spans="1:31" s="4" customFormat="1" ht="15" customHeight="1" thickBot="1" x14ac:dyDescent="0.25">
      <c r="A66" s="37" t="s">
        <v>14</v>
      </c>
      <c r="B66" s="45" t="s">
        <v>101</v>
      </c>
      <c r="C66" s="354"/>
      <c r="D66" s="355"/>
      <c r="E66" s="355"/>
      <c r="F66" s="355"/>
      <c r="G66" s="355"/>
      <c r="H66" s="355"/>
      <c r="I66" s="355"/>
      <c r="J66" s="355"/>
      <c r="K66" s="355"/>
      <c r="L66" s="355"/>
      <c r="M66" s="356"/>
      <c r="N66" s="34">
        <f>ROUND(SUM(N57:N65),0)</f>
        <v>0</v>
      </c>
      <c r="O66" s="67"/>
      <c r="P66" s="122">
        <f>SUM(P57:P65)</f>
        <v>0</v>
      </c>
      <c r="Q66" s="123">
        <f>SUM(Q57:Q65)</f>
        <v>0</v>
      </c>
      <c r="R66" s="152">
        <f>SUM(R57:R65)</f>
        <v>0</v>
      </c>
      <c r="S66" s="67"/>
      <c r="T66" s="98">
        <f>ROUND(SUM(T57:T65),0)</f>
        <v>0</v>
      </c>
      <c r="U66" s="98">
        <f>ROUND(SUM(U57:U65),0)</f>
        <v>0</v>
      </c>
      <c r="V66" s="98">
        <f>ROUND(SUM(V57:V65),0)</f>
        <v>0</v>
      </c>
      <c r="W66" s="62"/>
      <c r="X66" s="98">
        <f>ROUND(SUM(X57:X65),0)</f>
        <v>0</v>
      </c>
      <c r="Y66" s="98">
        <f>ROUND(SUM(Y57:Y65),0)</f>
        <v>0</v>
      </c>
      <c r="AB66"/>
      <c r="AC66"/>
      <c r="AD66"/>
      <c r="AE66" s="5"/>
    </row>
    <row r="67" spans="1:31" s="2" customFormat="1" ht="19.5" customHeight="1" thickBot="1" x14ac:dyDescent="0.3">
      <c r="A67" s="12"/>
      <c r="B67" s="11"/>
      <c r="C67" s="14"/>
      <c r="D67" s="15"/>
      <c r="E67" s="15"/>
      <c r="F67" s="15"/>
      <c r="G67" s="15"/>
      <c r="H67" s="15"/>
      <c r="I67" s="15"/>
      <c r="J67" s="15"/>
      <c r="K67" s="15"/>
      <c r="L67" s="15"/>
      <c r="M67" s="15"/>
      <c r="N67" s="17"/>
      <c r="O67" s="67"/>
      <c r="P67" s="67"/>
      <c r="Q67" s="67"/>
      <c r="R67" s="67"/>
      <c r="S67" s="67"/>
      <c r="T67" s="5"/>
      <c r="U67" s="4"/>
      <c r="V67" s="4"/>
      <c r="W67" s="62"/>
      <c r="X67" s="4"/>
      <c r="Y67" s="4"/>
      <c r="AB67"/>
      <c r="AC67"/>
      <c r="AD67"/>
      <c r="AE67" s="4"/>
    </row>
    <row r="68" spans="1:31" s="5" customFormat="1" ht="20.100000000000001" customHeight="1" thickBot="1" x14ac:dyDescent="0.3">
      <c r="A68" s="35" t="str">
        <f>"06"</f>
        <v>06</v>
      </c>
      <c r="B68" s="39" t="s">
        <v>102</v>
      </c>
      <c r="C68" s="40"/>
      <c r="D68" s="41"/>
      <c r="E68" s="41"/>
      <c r="F68" s="41"/>
      <c r="G68" s="41"/>
      <c r="H68" s="41"/>
      <c r="I68" s="41"/>
      <c r="J68" s="41"/>
      <c r="K68" s="41"/>
      <c r="L68" s="41"/>
      <c r="M68" s="41"/>
      <c r="N68" s="42"/>
      <c r="O68" s="67"/>
      <c r="P68" s="330" t="s">
        <v>351</v>
      </c>
      <c r="Q68" s="396"/>
      <c r="R68" s="397"/>
      <c r="S68" s="67"/>
      <c r="T68" s="2"/>
      <c r="U68" s="2"/>
      <c r="V68" s="2"/>
      <c r="W68" s="62"/>
      <c r="X68" s="2"/>
      <c r="Y68" s="2"/>
      <c r="AB68"/>
      <c r="AC68"/>
      <c r="AD68"/>
      <c r="AE68" s="2"/>
    </row>
    <row r="69" spans="1:31" ht="15" customHeight="1" x14ac:dyDescent="0.2">
      <c r="A69" s="359" t="s">
        <v>33</v>
      </c>
      <c r="B69" s="357" t="s">
        <v>1</v>
      </c>
      <c r="C69" s="357" t="s">
        <v>60</v>
      </c>
      <c r="D69" s="64" t="s">
        <v>61</v>
      </c>
      <c r="E69" s="364" t="s">
        <v>316</v>
      </c>
      <c r="F69" s="391"/>
      <c r="G69" s="392"/>
      <c r="H69" s="364" t="s">
        <v>317</v>
      </c>
      <c r="I69" s="365"/>
      <c r="J69" s="31" t="s">
        <v>62</v>
      </c>
      <c r="K69" s="31" t="s">
        <v>401</v>
      </c>
      <c r="L69" s="389" t="s">
        <v>403</v>
      </c>
      <c r="M69" s="389" t="s">
        <v>404</v>
      </c>
      <c r="N69" s="345" t="s">
        <v>4</v>
      </c>
      <c r="P69" s="393" t="s">
        <v>350</v>
      </c>
      <c r="Q69" s="394"/>
      <c r="R69" s="395"/>
      <c r="T69" s="366" t="s">
        <v>303</v>
      </c>
      <c r="U69" s="367"/>
      <c r="V69" s="368"/>
      <c r="W69" s="219"/>
      <c r="X69" s="369" t="s">
        <v>304</v>
      </c>
      <c r="Y69" s="370"/>
      <c r="AE69" s="5"/>
    </row>
    <row r="70" spans="1:31" ht="38.1" customHeight="1" x14ac:dyDescent="0.2">
      <c r="A70" s="360"/>
      <c r="B70" s="358"/>
      <c r="C70" s="358"/>
      <c r="D70" s="58" t="s">
        <v>63</v>
      </c>
      <c r="E70" s="32" t="s">
        <v>64</v>
      </c>
      <c r="F70" s="32" t="s">
        <v>65</v>
      </c>
      <c r="G70" s="32" t="s">
        <v>66</v>
      </c>
      <c r="H70" s="141" t="s">
        <v>318</v>
      </c>
      <c r="I70" s="140" t="s">
        <v>353</v>
      </c>
      <c r="J70" s="32" t="s">
        <v>67</v>
      </c>
      <c r="K70" s="305" t="s">
        <v>402</v>
      </c>
      <c r="L70" s="390"/>
      <c r="M70" s="390"/>
      <c r="N70" s="346"/>
      <c r="P70" s="156" t="str">
        <f>$P$13</f>
        <v>-</v>
      </c>
      <c r="Q70" s="119" t="str">
        <f>$P$16</f>
        <v>-</v>
      </c>
      <c r="R70" s="149" t="s">
        <v>328</v>
      </c>
      <c r="T70" s="32" t="s">
        <v>5</v>
      </c>
      <c r="U70" s="32" t="s">
        <v>6</v>
      </c>
      <c r="V70" s="32" t="s">
        <v>7</v>
      </c>
      <c r="X70" s="32" t="s">
        <v>8</v>
      </c>
      <c r="Y70" s="32" t="s">
        <v>9</v>
      </c>
    </row>
    <row r="71" spans="1:31" ht="15" customHeight="1" x14ac:dyDescent="0.2">
      <c r="A71" s="107" t="s">
        <v>103</v>
      </c>
      <c r="B71" s="112" t="s">
        <v>104</v>
      </c>
      <c r="C71" s="24"/>
      <c r="D71" s="58">
        <v>1</v>
      </c>
      <c r="E71" s="27"/>
      <c r="F71" s="27"/>
      <c r="G71" s="27"/>
      <c r="H71" s="142">
        <f t="shared" ref="H71:H77" si="20">SUM(E71:G71)</f>
        <v>0</v>
      </c>
      <c r="I71" s="65"/>
      <c r="J71" s="27"/>
      <c r="K71" s="306"/>
      <c r="L71" s="65"/>
      <c r="M71" s="65"/>
      <c r="N71" s="59">
        <f t="shared" ref="N71:N77" si="21">K71*J71*H71*D71</f>
        <v>0</v>
      </c>
      <c r="O71" s="67" t="str">
        <f t="shared" ref="O71:O77" si="22">IF(H71&lt;&gt;0,IF(I71="","Select duration basis!  ",""),"")&amp;IF(H71&lt;&gt;0,IF(L71="","Allocate cost!  ",""),"")&amp;IF(H71&lt;&gt;0,IF(M71="","Indicate origin!",""),"")</f>
        <v/>
      </c>
      <c r="P71" s="209"/>
      <c r="Q71" s="210"/>
      <c r="R71" s="150">
        <f t="shared" ref="R71:R77" si="23">SUM(P71+Q71)</f>
        <v>0</v>
      </c>
      <c r="T71" s="72" t="str">
        <f t="shared" ref="T71:T77" si="24">IF(L71="Internal",N71,"-")</f>
        <v>-</v>
      </c>
      <c r="U71" s="72" t="str">
        <f t="shared" ref="U71:U77" si="25">IF(L71="Related",N71,"-")</f>
        <v>-</v>
      </c>
      <c r="V71" s="72" t="str">
        <f t="shared" ref="V71:V77" si="26">IF(L71="External",N71,"-")</f>
        <v>-</v>
      </c>
      <c r="X71" s="72" t="str">
        <f t="shared" ref="X71:X77" si="27">IF($M71="Canadian",IF(OR($N71="",$N71=0),"-",$N71),"-")</f>
        <v>-</v>
      </c>
      <c r="Y71" s="72" t="str">
        <f t="shared" ref="Y71:Y77" si="28">IF($M71="Non-Canadian",IF(OR($N71="",$N71=0),"-",$N71),"-")</f>
        <v>-</v>
      </c>
      <c r="AB71" s="5"/>
      <c r="AC71" s="5"/>
      <c r="AD71" s="5"/>
    </row>
    <row r="72" spans="1:31" ht="15" customHeight="1" x14ac:dyDescent="0.2">
      <c r="A72" s="23" t="s">
        <v>105</v>
      </c>
      <c r="B72" s="24" t="s">
        <v>106</v>
      </c>
      <c r="C72" s="24"/>
      <c r="D72" s="58">
        <v>1</v>
      </c>
      <c r="E72" s="27"/>
      <c r="F72" s="27"/>
      <c r="G72" s="27"/>
      <c r="H72" s="142">
        <f t="shared" si="20"/>
        <v>0</v>
      </c>
      <c r="I72" s="65"/>
      <c r="J72" s="27"/>
      <c r="K72" s="306"/>
      <c r="L72" s="65"/>
      <c r="M72" s="65"/>
      <c r="N72" s="59">
        <f t="shared" si="21"/>
        <v>0</v>
      </c>
      <c r="O72" s="67" t="str">
        <f t="shared" si="22"/>
        <v/>
      </c>
      <c r="P72" s="209"/>
      <c r="Q72" s="210"/>
      <c r="R72" s="150">
        <f t="shared" si="23"/>
        <v>0</v>
      </c>
      <c r="T72" s="72" t="str">
        <f t="shared" si="24"/>
        <v>-</v>
      </c>
      <c r="U72" s="72" t="str">
        <f t="shared" si="25"/>
        <v>-</v>
      </c>
      <c r="V72" s="72" t="str">
        <f t="shared" si="26"/>
        <v>-</v>
      </c>
      <c r="X72" s="72" t="str">
        <f t="shared" si="27"/>
        <v>-</v>
      </c>
      <c r="Y72" s="72" t="str">
        <f t="shared" si="28"/>
        <v>-</v>
      </c>
      <c r="AB72" s="5"/>
      <c r="AC72" s="5"/>
      <c r="AD72" s="5"/>
    </row>
    <row r="73" spans="1:31" ht="15" customHeight="1" x14ac:dyDescent="0.25">
      <c r="A73" s="23" t="s">
        <v>107</v>
      </c>
      <c r="B73" s="24" t="s">
        <v>108</v>
      </c>
      <c r="C73" s="24"/>
      <c r="D73" s="58">
        <v>1</v>
      </c>
      <c r="E73" s="27"/>
      <c r="F73" s="27"/>
      <c r="G73" s="27"/>
      <c r="H73" s="142">
        <f t="shared" si="20"/>
        <v>0</v>
      </c>
      <c r="I73" s="65"/>
      <c r="J73" s="27"/>
      <c r="K73" s="306"/>
      <c r="L73" s="65"/>
      <c r="M73" s="65"/>
      <c r="N73" s="59">
        <f t="shared" si="21"/>
        <v>0</v>
      </c>
      <c r="O73" s="67" t="str">
        <f t="shared" si="22"/>
        <v/>
      </c>
      <c r="P73" s="209"/>
      <c r="Q73" s="210"/>
      <c r="R73" s="150">
        <f t="shared" si="23"/>
        <v>0</v>
      </c>
      <c r="T73" s="72" t="str">
        <f t="shared" si="24"/>
        <v>-</v>
      </c>
      <c r="U73" s="72" t="str">
        <f t="shared" si="25"/>
        <v>-</v>
      </c>
      <c r="V73" s="72" t="str">
        <f t="shared" si="26"/>
        <v>-</v>
      </c>
      <c r="X73" s="72" t="str">
        <f t="shared" si="27"/>
        <v>-</v>
      </c>
      <c r="Y73" s="72" t="str">
        <f t="shared" si="28"/>
        <v>-</v>
      </c>
      <c r="AB73" s="2"/>
      <c r="AC73" s="2"/>
      <c r="AD73" s="2"/>
    </row>
    <row r="74" spans="1:31" s="5" customFormat="1" ht="15" customHeight="1" x14ac:dyDescent="0.2">
      <c r="A74" s="36" t="s">
        <v>109</v>
      </c>
      <c r="B74" s="24" t="s">
        <v>110</v>
      </c>
      <c r="C74" s="24"/>
      <c r="D74" s="58">
        <v>1</v>
      </c>
      <c r="E74" s="27"/>
      <c r="F74" s="27"/>
      <c r="G74" s="27"/>
      <c r="H74" s="142">
        <f t="shared" si="20"/>
        <v>0</v>
      </c>
      <c r="I74" s="65"/>
      <c r="J74" s="27"/>
      <c r="K74" s="306"/>
      <c r="L74" s="65"/>
      <c r="M74" s="65"/>
      <c r="N74" s="59">
        <f t="shared" si="21"/>
        <v>0</v>
      </c>
      <c r="O74" s="67" t="str">
        <f t="shared" si="22"/>
        <v/>
      </c>
      <c r="P74" s="209"/>
      <c r="Q74" s="210"/>
      <c r="R74" s="150">
        <f t="shared" si="23"/>
        <v>0</v>
      </c>
      <c r="S74" s="67"/>
      <c r="T74" s="72" t="str">
        <f t="shared" si="24"/>
        <v>-</v>
      </c>
      <c r="U74" s="72" t="str">
        <f t="shared" si="25"/>
        <v>-</v>
      </c>
      <c r="V74" s="72" t="str">
        <f t="shared" si="26"/>
        <v>-</v>
      </c>
      <c r="W74" s="62"/>
      <c r="X74" s="72" t="str">
        <f t="shared" si="27"/>
        <v>-</v>
      </c>
      <c r="Y74" s="72" t="str">
        <f t="shared" si="28"/>
        <v>-</v>
      </c>
      <c r="AB74"/>
      <c r="AC74"/>
      <c r="AD74"/>
      <c r="AE74"/>
    </row>
    <row r="75" spans="1:31" s="5" customFormat="1" ht="15" customHeight="1" x14ac:dyDescent="0.25">
      <c r="A75" s="36" t="s">
        <v>111</v>
      </c>
      <c r="B75" s="24" t="s">
        <v>112</v>
      </c>
      <c r="C75" s="24"/>
      <c r="D75" s="58">
        <v>1</v>
      </c>
      <c r="E75" s="27"/>
      <c r="F75" s="27"/>
      <c r="G75" s="27"/>
      <c r="H75" s="142">
        <f t="shared" si="20"/>
        <v>0</v>
      </c>
      <c r="I75" s="65"/>
      <c r="J75" s="27"/>
      <c r="K75" s="306"/>
      <c r="L75" s="65"/>
      <c r="M75" s="65"/>
      <c r="N75" s="59">
        <f t="shared" si="21"/>
        <v>0</v>
      </c>
      <c r="O75" s="67" t="str">
        <f t="shared" si="22"/>
        <v/>
      </c>
      <c r="P75" s="209"/>
      <c r="Q75" s="210"/>
      <c r="R75" s="150">
        <f t="shared" si="23"/>
        <v>0</v>
      </c>
      <c r="S75" s="67"/>
      <c r="T75" s="72" t="str">
        <f t="shared" si="24"/>
        <v>-</v>
      </c>
      <c r="U75" s="72" t="str">
        <f t="shared" si="25"/>
        <v>-</v>
      </c>
      <c r="V75" s="72" t="str">
        <f t="shared" si="26"/>
        <v>-</v>
      </c>
      <c r="W75" s="62"/>
      <c r="X75" s="72" t="str">
        <f t="shared" si="27"/>
        <v>-</v>
      </c>
      <c r="Y75" s="72" t="str">
        <f t="shared" si="28"/>
        <v>-</v>
      </c>
      <c r="AB75" s="2"/>
      <c r="AC75" s="2"/>
      <c r="AD75" s="2"/>
    </row>
    <row r="76" spans="1:31" s="5" customFormat="1" ht="15" customHeight="1" x14ac:dyDescent="0.25">
      <c r="A76" s="36" t="s">
        <v>385</v>
      </c>
      <c r="B76" s="24" t="s">
        <v>384</v>
      </c>
      <c r="C76" s="24"/>
      <c r="D76" s="58">
        <v>1</v>
      </c>
      <c r="E76" s="27"/>
      <c r="F76" s="27"/>
      <c r="G76" s="27"/>
      <c r="H76" s="142">
        <f t="shared" ref="H76" si="29">SUM(E76:G76)</f>
        <v>0</v>
      </c>
      <c r="I76" s="65"/>
      <c r="J76" s="27"/>
      <c r="K76" s="306"/>
      <c r="L76" s="65"/>
      <c r="M76" s="65"/>
      <c r="N76" s="59">
        <f t="shared" si="21"/>
        <v>0</v>
      </c>
      <c r="O76" s="67" t="str">
        <f t="shared" ref="O76" si="30">IF(H76&lt;&gt;0,IF(I76="","Select duration basis!  ",""),"")&amp;IF(H76&lt;&gt;0,IF(L76="","Allocate cost!  ",""),"")&amp;IF(H76&lt;&gt;0,IF(M76="","Indicate origin!",""),"")</f>
        <v/>
      </c>
      <c r="P76" s="209"/>
      <c r="Q76" s="210"/>
      <c r="R76" s="150">
        <f t="shared" ref="R76" si="31">SUM(P76+Q76)</f>
        <v>0</v>
      </c>
      <c r="S76" s="67"/>
      <c r="T76" s="72" t="str">
        <f t="shared" ref="T76" si="32">IF(L76="Internal",N76,"-")</f>
        <v>-</v>
      </c>
      <c r="U76" s="72" t="str">
        <f t="shared" ref="U76" si="33">IF(L76="Related",N76,"-")</f>
        <v>-</v>
      </c>
      <c r="V76" s="72" t="str">
        <f t="shared" ref="V76" si="34">IF(L76="External",N76,"-")</f>
        <v>-</v>
      </c>
      <c r="W76" s="62"/>
      <c r="X76" s="72" t="str">
        <f t="shared" si="27"/>
        <v>-</v>
      </c>
      <c r="Y76" s="72" t="str">
        <f t="shared" si="28"/>
        <v>-</v>
      </c>
      <c r="AB76" s="2"/>
      <c r="AC76" s="2"/>
      <c r="AD76" s="2"/>
    </row>
    <row r="77" spans="1:31" s="2" customFormat="1" ht="15" customHeight="1" x14ac:dyDescent="0.25">
      <c r="A77" s="36" t="s">
        <v>113</v>
      </c>
      <c r="B77" s="24" t="s">
        <v>57</v>
      </c>
      <c r="C77" s="24"/>
      <c r="D77" s="58">
        <v>1</v>
      </c>
      <c r="E77" s="27"/>
      <c r="F77" s="27"/>
      <c r="G77" s="27"/>
      <c r="H77" s="142">
        <f t="shared" si="20"/>
        <v>0</v>
      </c>
      <c r="I77" s="65"/>
      <c r="J77" s="27"/>
      <c r="K77" s="306"/>
      <c r="L77" s="65"/>
      <c r="M77" s="65"/>
      <c r="N77" s="59">
        <f t="shared" si="21"/>
        <v>0</v>
      </c>
      <c r="O77" s="67" t="str">
        <f t="shared" si="22"/>
        <v/>
      </c>
      <c r="P77" s="209"/>
      <c r="Q77" s="210"/>
      <c r="R77" s="150">
        <f t="shared" si="23"/>
        <v>0</v>
      </c>
      <c r="S77" s="67"/>
      <c r="T77" s="72" t="str">
        <f t="shared" si="24"/>
        <v>-</v>
      </c>
      <c r="U77" s="72" t="str">
        <f t="shared" si="25"/>
        <v>-</v>
      </c>
      <c r="V77" s="72" t="str">
        <f t="shared" si="26"/>
        <v>-</v>
      </c>
      <c r="W77" s="62"/>
      <c r="X77" s="72" t="str">
        <f t="shared" si="27"/>
        <v>-</v>
      </c>
      <c r="Y77" s="72" t="str">
        <f t="shared" si="28"/>
        <v>-</v>
      </c>
      <c r="AB77"/>
      <c r="AC77"/>
      <c r="AD77"/>
      <c r="AE77" s="5"/>
    </row>
    <row r="78" spans="1:31" ht="15" customHeight="1" thickBot="1" x14ac:dyDescent="0.3">
      <c r="A78" s="37" t="s">
        <v>15</v>
      </c>
      <c r="B78" s="38" t="s">
        <v>114</v>
      </c>
      <c r="C78" s="354"/>
      <c r="D78" s="355"/>
      <c r="E78" s="355"/>
      <c r="F78" s="355"/>
      <c r="G78" s="355"/>
      <c r="H78" s="355"/>
      <c r="I78" s="355"/>
      <c r="J78" s="355"/>
      <c r="K78" s="355"/>
      <c r="L78" s="355"/>
      <c r="M78" s="356"/>
      <c r="N78" s="34">
        <f>ROUND(SUM(N71:N77),0)</f>
        <v>0</v>
      </c>
      <c r="P78" s="122">
        <f>SUM(P71:P77)</f>
        <v>0</v>
      </c>
      <c r="Q78" s="123">
        <f>SUM(Q71:Q77)</f>
        <v>0</v>
      </c>
      <c r="R78" s="152">
        <f>SUM(R71:R77)</f>
        <v>0</v>
      </c>
      <c r="T78" s="99">
        <f>ROUND(SUM(T71:T77),0)</f>
        <v>0</v>
      </c>
      <c r="U78" s="99">
        <f>ROUND(SUM(U71:U77),0)</f>
        <v>0</v>
      </c>
      <c r="V78" s="99">
        <f>ROUND(SUM(V71:V77),0)</f>
        <v>0</v>
      </c>
      <c r="X78" s="99">
        <f>ROUND(SUM(X71:X77),0)</f>
        <v>0</v>
      </c>
      <c r="Y78" s="99">
        <f>ROUND(SUM(Y71:Y77),0)</f>
        <v>0</v>
      </c>
      <c r="AE78" s="2"/>
    </row>
    <row r="79" spans="1:31" s="2" customFormat="1" ht="19.5" customHeight="1" thickBot="1" x14ac:dyDescent="0.3">
      <c r="A79" s="4"/>
      <c r="B79" s="4"/>
      <c r="C79" s="4"/>
      <c r="D79" s="3"/>
      <c r="E79" s="3"/>
      <c r="F79" s="3"/>
      <c r="G79" s="3"/>
      <c r="H79" s="3"/>
      <c r="I79" s="3"/>
      <c r="J79" s="3"/>
      <c r="K79" s="3"/>
      <c r="L79" s="3"/>
      <c r="M79" s="3"/>
      <c r="N79" s="10"/>
      <c r="O79" s="67"/>
      <c r="P79" s="67"/>
      <c r="Q79" s="67"/>
      <c r="R79" s="67"/>
      <c r="S79" s="67"/>
      <c r="T79"/>
      <c r="U79"/>
      <c r="V79"/>
      <c r="W79" s="62"/>
      <c r="X79"/>
      <c r="Y79"/>
      <c r="AB79"/>
      <c r="AC79"/>
      <c r="AD79"/>
      <c r="AE79"/>
    </row>
    <row r="80" spans="1:31" ht="20.100000000000001" customHeight="1" thickBot="1" x14ac:dyDescent="0.3">
      <c r="A80" s="35" t="str">
        <f>"07"</f>
        <v>07</v>
      </c>
      <c r="B80" s="39" t="s">
        <v>297</v>
      </c>
      <c r="C80" s="40"/>
      <c r="D80" s="41"/>
      <c r="E80" s="41"/>
      <c r="F80" s="41"/>
      <c r="G80" s="41"/>
      <c r="H80" s="41"/>
      <c r="I80" s="41"/>
      <c r="J80" s="41"/>
      <c r="K80" s="41"/>
      <c r="L80" s="41"/>
      <c r="M80" s="41"/>
      <c r="N80" s="42"/>
      <c r="P80" s="330" t="s">
        <v>351</v>
      </c>
      <c r="Q80" s="396"/>
      <c r="R80" s="397"/>
      <c r="T80" s="2"/>
      <c r="U80" s="2"/>
      <c r="V80" s="2"/>
      <c r="X80" s="2"/>
      <c r="Y80" s="2"/>
      <c r="AE80" s="2"/>
    </row>
    <row r="81" spans="1:31" ht="15" customHeight="1" x14ac:dyDescent="0.2">
      <c r="A81" s="359" t="s">
        <v>33</v>
      </c>
      <c r="B81" s="357" t="s">
        <v>1</v>
      </c>
      <c r="C81" s="357" t="s">
        <v>60</v>
      </c>
      <c r="D81" s="64" t="s">
        <v>61</v>
      </c>
      <c r="E81" s="364" t="s">
        <v>316</v>
      </c>
      <c r="F81" s="391"/>
      <c r="G81" s="392"/>
      <c r="H81" s="364" t="s">
        <v>317</v>
      </c>
      <c r="I81" s="365"/>
      <c r="J81" s="31" t="s">
        <v>62</v>
      </c>
      <c r="K81" s="31" t="s">
        <v>401</v>
      </c>
      <c r="L81" s="389" t="s">
        <v>403</v>
      </c>
      <c r="M81" s="389" t="s">
        <v>404</v>
      </c>
      <c r="N81" s="345" t="s">
        <v>4</v>
      </c>
      <c r="P81" s="393" t="s">
        <v>350</v>
      </c>
      <c r="Q81" s="394"/>
      <c r="R81" s="395"/>
      <c r="T81" s="366" t="s">
        <v>303</v>
      </c>
      <c r="U81" s="367"/>
      <c r="V81" s="368"/>
      <c r="W81" s="219"/>
      <c r="X81" s="369" t="s">
        <v>304</v>
      </c>
      <c r="Y81" s="370"/>
    </row>
    <row r="82" spans="1:31" ht="38.1" customHeight="1" x14ac:dyDescent="0.2">
      <c r="A82" s="360"/>
      <c r="B82" s="358"/>
      <c r="C82" s="358"/>
      <c r="D82" s="58" t="s">
        <v>63</v>
      </c>
      <c r="E82" s="32" t="s">
        <v>64</v>
      </c>
      <c r="F82" s="32" t="s">
        <v>65</v>
      </c>
      <c r="G82" s="32" t="s">
        <v>66</v>
      </c>
      <c r="H82" s="141" t="s">
        <v>318</v>
      </c>
      <c r="I82" s="140" t="s">
        <v>353</v>
      </c>
      <c r="J82" s="32" t="s">
        <v>67</v>
      </c>
      <c r="K82" s="305" t="s">
        <v>402</v>
      </c>
      <c r="L82" s="390"/>
      <c r="M82" s="390"/>
      <c r="N82" s="346"/>
      <c r="P82" s="156" t="str">
        <f>$P$13</f>
        <v>-</v>
      </c>
      <c r="Q82" s="119" t="str">
        <f>$P$16</f>
        <v>-</v>
      </c>
      <c r="R82" s="149" t="s">
        <v>328</v>
      </c>
      <c r="T82" s="32" t="s">
        <v>5</v>
      </c>
      <c r="U82" s="32" t="s">
        <v>6</v>
      </c>
      <c r="V82" s="32" t="s">
        <v>7</v>
      </c>
      <c r="X82" s="32" t="s">
        <v>8</v>
      </c>
      <c r="Y82" s="32" t="s">
        <v>9</v>
      </c>
    </row>
    <row r="83" spans="1:31" ht="15" customHeight="1" x14ac:dyDescent="0.2">
      <c r="A83" s="107" t="s">
        <v>116</v>
      </c>
      <c r="B83" s="112" t="s">
        <v>117</v>
      </c>
      <c r="C83" s="24"/>
      <c r="D83" s="58">
        <v>1</v>
      </c>
      <c r="E83" s="27"/>
      <c r="F83" s="27"/>
      <c r="G83" s="27"/>
      <c r="H83" s="142">
        <f t="shared" ref="H83:H90" si="35">SUM(E83:G83)</f>
        <v>0</v>
      </c>
      <c r="I83" s="65"/>
      <c r="J83" s="27"/>
      <c r="K83" s="306"/>
      <c r="L83" s="65"/>
      <c r="M83" s="65"/>
      <c r="N83" s="59">
        <f t="shared" ref="N83:N90" si="36">K83*J83*H83*D83</f>
        <v>0</v>
      </c>
      <c r="O83" s="67" t="str">
        <f t="shared" ref="O83:O90" si="37">IF(H83&lt;&gt;0,IF(I83="","Select duration basis!  ",""),"")&amp;IF(H83&lt;&gt;0,IF(L83="","Allocate cost!  ",""),"")&amp;IF(H83&lt;&gt;0,IF(M83="","Indicate origin!",""),"")</f>
        <v/>
      </c>
      <c r="P83" s="209"/>
      <c r="Q83" s="210"/>
      <c r="R83" s="150">
        <f t="shared" ref="R83:R90" si="38">SUM(P83+Q83)</f>
        <v>0</v>
      </c>
      <c r="T83" s="72" t="str">
        <f t="shared" ref="T83:T90" si="39">IF(L83="Internal",N83,"-")</f>
        <v>-</v>
      </c>
      <c r="U83" s="72" t="str">
        <f t="shared" ref="U83:U90" si="40">IF(L83="Related",N83,"-")</f>
        <v>-</v>
      </c>
      <c r="V83" s="72" t="str">
        <f t="shared" ref="V83:V90" si="41">IF(L83="External",N83,"-")</f>
        <v>-</v>
      </c>
      <c r="X83" s="72" t="str">
        <f t="shared" ref="X83:X90" si="42">IF($M83="Canadian",IF(OR($N83="",$N83=0),"-",$N83),"-")</f>
        <v>-</v>
      </c>
      <c r="Y83" s="72" t="str">
        <f t="shared" ref="Y83:Y90" si="43">IF($M83="Non-Canadian",IF(OR($N83="",$N83=0),"-",$N83),"-")</f>
        <v>-</v>
      </c>
      <c r="AB83" s="4"/>
      <c r="AC83" s="4"/>
      <c r="AD83" s="4"/>
    </row>
    <row r="84" spans="1:31" ht="15" customHeight="1" x14ac:dyDescent="0.2">
      <c r="A84" s="23" t="s">
        <v>118</v>
      </c>
      <c r="B84" s="24" t="s">
        <v>119</v>
      </c>
      <c r="C84" s="24"/>
      <c r="D84" s="58">
        <v>1</v>
      </c>
      <c r="E84" s="27"/>
      <c r="F84" s="27"/>
      <c r="G84" s="27"/>
      <c r="H84" s="142">
        <f t="shared" si="35"/>
        <v>0</v>
      </c>
      <c r="I84" s="65"/>
      <c r="J84" s="27"/>
      <c r="K84" s="306"/>
      <c r="L84" s="65"/>
      <c r="M84" s="65"/>
      <c r="N84" s="59">
        <f t="shared" si="36"/>
        <v>0</v>
      </c>
      <c r="O84" s="67" t="str">
        <f t="shared" si="37"/>
        <v/>
      </c>
      <c r="P84" s="209"/>
      <c r="Q84" s="210"/>
      <c r="R84" s="150">
        <f t="shared" si="38"/>
        <v>0</v>
      </c>
      <c r="T84" s="72" t="str">
        <f t="shared" si="39"/>
        <v>-</v>
      </c>
      <c r="U84" s="72" t="str">
        <f t="shared" si="40"/>
        <v>-</v>
      </c>
      <c r="V84" s="72" t="str">
        <f t="shared" si="41"/>
        <v>-</v>
      </c>
      <c r="X84" s="72" t="str">
        <f t="shared" si="42"/>
        <v>-</v>
      </c>
      <c r="Y84" s="72" t="str">
        <f t="shared" si="43"/>
        <v>-</v>
      </c>
      <c r="AB84" s="6"/>
      <c r="AC84" s="6"/>
      <c r="AD84" s="6"/>
    </row>
    <row r="85" spans="1:31" ht="15" customHeight="1" x14ac:dyDescent="0.2">
      <c r="A85" s="23" t="s">
        <v>120</v>
      </c>
      <c r="B85" s="24" t="s">
        <v>121</v>
      </c>
      <c r="C85" s="24"/>
      <c r="D85" s="58">
        <v>1</v>
      </c>
      <c r="E85" s="27"/>
      <c r="F85" s="27"/>
      <c r="G85" s="27"/>
      <c r="H85" s="142">
        <f t="shared" si="35"/>
        <v>0</v>
      </c>
      <c r="I85" s="65"/>
      <c r="J85" s="27"/>
      <c r="K85" s="306"/>
      <c r="L85" s="65"/>
      <c r="M85" s="65"/>
      <c r="N85" s="59">
        <f t="shared" si="36"/>
        <v>0</v>
      </c>
      <c r="O85" s="67" t="str">
        <f t="shared" si="37"/>
        <v/>
      </c>
      <c r="P85" s="209"/>
      <c r="Q85" s="210"/>
      <c r="R85" s="150">
        <f t="shared" si="38"/>
        <v>0</v>
      </c>
      <c r="T85" s="72" t="str">
        <f t="shared" si="39"/>
        <v>-</v>
      </c>
      <c r="U85" s="72" t="str">
        <f t="shared" si="40"/>
        <v>-</v>
      </c>
      <c r="V85" s="72" t="str">
        <f t="shared" si="41"/>
        <v>-</v>
      </c>
      <c r="X85" s="72" t="str">
        <f t="shared" si="42"/>
        <v>-</v>
      </c>
      <c r="Y85" s="72" t="str">
        <f t="shared" si="43"/>
        <v>-</v>
      </c>
    </row>
    <row r="86" spans="1:31" s="4" customFormat="1" ht="15" customHeight="1" x14ac:dyDescent="0.2">
      <c r="A86" s="23" t="s">
        <v>122</v>
      </c>
      <c r="B86" s="24" t="s">
        <v>123</v>
      </c>
      <c r="C86" s="24"/>
      <c r="D86" s="58">
        <v>1</v>
      </c>
      <c r="E86" s="27"/>
      <c r="F86" s="27"/>
      <c r="G86" s="27"/>
      <c r="H86" s="142">
        <f t="shared" si="35"/>
        <v>0</v>
      </c>
      <c r="I86" s="65"/>
      <c r="J86" s="27"/>
      <c r="K86" s="306"/>
      <c r="L86" s="65"/>
      <c r="M86" s="65"/>
      <c r="N86" s="59">
        <f t="shared" si="36"/>
        <v>0</v>
      </c>
      <c r="O86" s="67" t="str">
        <f t="shared" si="37"/>
        <v/>
      </c>
      <c r="P86" s="209"/>
      <c r="Q86" s="210"/>
      <c r="R86" s="150">
        <f t="shared" si="38"/>
        <v>0</v>
      </c>
      <c r="S86" s="67"/>
      <c r="T86" s="72" t="str">
        <f t="shared" si="39"/>
        <v>-</v>
      </c>
      <c r="U86" s="72" t="str">
        <f t="shared" si="40"/>
        <v>-</v>
      </c>
      <c r="V86" s="72" t="str">
        <f t="shared" si="41"/>
        <v>-</v>
      </c>
      <c r="W86" s="62"/>
      <c r="X86" s="72" t="str">
        <f t="shared" si="42"/>
        <v>-</v>
      </c>
      <c r="Y86" s="72" t="str">
        <f t="shared" si="43"/>
        <v>-</v>
      </c>
      <c r="AB86"/>
      <c r="AC86"/>
      <c r="AD86"/>
      <c r="AE86"/>
    </row>
    <row r="87" spans="1:31" s="6" customFormat="1" ht="15" customHeight="1" x14ac:dyDescent="0.25">
      <c r="A87" s="23" t="s">
        <v>124</v>
      </c>
      <c r="B87" s="24" t="s">
        <v>125</v>
      </c>
      <c r="C87" s="24"/>
      <c r="D87" s="58">
        <v>1</v>
      </c>
      <c r="E87" s="27"/>
      <c r="F87" s="27"/>
      <c r="G87" s="27"/>
      <c r="H87" s="142">
        <f t="shared" si="35"/>
        <v>0</v>
      </c>
      <c r="I87" s="65"/>
      <c r="J87" s="27"/>
      <c r="K87" s="306"/>
      <c r="L87" s="65"/>
      <c r="M87" s="65"/>
      <c r="N87" s="59">
        <f t="shared" si="36"/>
        <v>0</v>
      </c>
      <c r="O87" s="67" t="str">
        <f t="shared" si="37"/>
        <v/>
      </c>
      <c r="P87" s="209"/>
      <c r="Q87" s="210"/>
      <c r="R87" s="150">
        <f t="shared" si="38"/>
        <v>0</v>
      </c>
      <c r="S87" s="67"/>
      <c r="T87" s="72" t="str">
        <f t="shared" si="39"/>
        <v>-</v>
      </c>
      <c r="U87" s="72" t="str">
        <f t="shared" si="40"/>
        <v>-</v>
      </c>
      <c r="V87" s="72" t="str">
        <f t="shared" si="41"/>
        <v>-</v>
      </c>
      <c r="W87" s="62"/>
      <c r="X87" s="72" t="str">
        <f t="shared" si="42"/>
        <v>-</v>
      </c>
      <c r="Y87" s="72" t="str">
        <f t="shared" si="43"/>
        <v>-</v>
      </c>
      <c r="AB87" s="2"/>
      <c r="AC87" s="2"/>
      <c r="AD87" s="2"/>
      <c r="AE87" s="4"/>
    </row>
    <row r="88" spans="1:31" ht="15" customHeight="1" x14ac:dyDescent="0.2">
      <c r="A88" s="23" t="s">
        <v>126</v>
      </c>
      <c r="B88" s="24" t="s">
        <v>311</v>
      </c>
      <c r="C88" s="24"/>
      <c r="D88" s="58">
        <v>1</v>
      </c>
      <c r="E88" s="27"/>
      <c r="F88" s="27"/>
      <c r="G88" s="27"/>
      <c r="H88" s="142">
        <f t="shared" si="35"/>
        <v>0</v>
      </c>
      <c r="I88" s="65"/>
      <c r="J88" s="27"/>
      <c r="K88" s="306"/>
      <c r="L88" s="65"/>
      <c r="M88" s="65"/>
      <c r="N88" s="59">
        <f t="shared" si="36"/>
        <v>0</v>
      </c>
      <c r="O88" s="67" t="str">
        <f t="shared" si="37"/>
        <v/>
      </c>
      <c r="P88" s="209"/>
      <c r="Q88" s="210"/>
      <c r="R88" s="150">
        <f t="shared" si="38"/>
        <v>0</v>
      </c>
      <c r="T88" s="72" t="str">
        <f t="shared" si="39"/>
        <v>-</v>
      </c>
      <c r="U88" s="72" t="str">
        <f t="shared" si="40"/>
        <v>-</v>
      </c>
      <c r="V88" s="72" t="str">
        <f t="shared" si="41"/>
        <v>-</v>
      </c>
      <c r="X88" s="72" t="str">
        <f t="shared" si="42"/>
        <v>-</v>
      </c>
      <c r="Y88" s="72" t="str">
        <f t="shared" si="43"/>
        <v>-</v>
      </c>
      <c r="AE88" s="6"/>
    </row>
    <row r="89" spans="1:31" ht="15" customHeight="1" x14ac:dyDescent="0.25">
      <c r="A89" s="23" t="s">
        <v>127</v>
      </c>
      <c r="B89" s="24" t="s">
        <v>128</v>
      </c>
      <c r="C89" s="24"/>
      <c r="D89" s="58">
        <v>1</v>
      </c>
      <c r="E89" s="27"/>
      <c r="F89" s="27"/>
      <c r="G89" s="27"/>
      <c r="H89" s="142">
        <f t="shared" si="35"/>
        <v>0</v>
      </c>
      <c r="I89" s="65"/>
      <c r="J89" s="27"/>
      <c r="K89" s="306"/>
      <c r="L89" s="65"/>
      <c r="M89" s="65"/>
      <c r="N89" s="59">
        <f t="shared" si="36"/>
        <v>0</v>
      </c>
      <c r="O89" s="67" t="str">
        <f t="shared" si="37"/>
        <v/>
      </c>
      <c r="P89" s="209"/>
      <c r="Q89" s="210"/>
      <c r="R89" s="150">
        <f t="shared" si="38"/>
        <v>0</v>
      </c>
      <c r="T89" s="72" t="str">
        <f t="shared" si="39"/>
        <v>-</v>
      </c>
      <c r="U89" s="72" t="str">
        <f t="shared" si="40"/>
        <v>-</v>
      </c>
      <c r="V89" s="72" t="str">
        <f t="shared" si="41"/>
        <v>-</v>
      </c>
      <c r="X89" s="72" t="str">
        <f t="shared" si="42"/>
        <v>-</v>
      </c>
      <c r="Y89" s="72" t="str">
        <f t="shared" si="43"/>
        <v>-</v>
      </c>
      <c r="AB89" s="2"/>
      <c r="AC89" s="2"/>
      <c r="AD89" s="2"/>
    </row>
    <row r="90" spans="1:31" s="2" customFormat="1" ht="15" customHeight="1" x14ac:dyDescent="0.25">
      <c r="A90" s="23" t="s">
        <v>129</v>
      </c>
      <c r="B90" s="24" t="s">
        <v>57</v>
      </c>
      <c r="C90" s="24"/>
      <c r="D90" s="58">
        <v>1</v>
      </c>
      <c r="E90" s="27"/>
      <c r="F90" s="27"/>
      <c r="G90" s="27"/>
      <c r="H90" s="142">
        <f t="shared" si="35"/>
        <v>0</v>
      </c>
      <c r="I90" s="65"/>
      <c r="J90" s="27"/>
      <c r="K90" s="306"/>
      <c r="L90" s="65"/>
      <c r="M90" s="65"/>
      <c r="N90" s="59">
        <f t="shared" si="36"/>
        <v>0</v>
      </c>
      <c r="O90" s="67" t="str">
        <f t="shared" si="37"/>
        <v/>
      </c>
      <c r="P90" s="209"/>
      <c r="Q90" s="210"/>
      <c r="R90" s="150">
        <f t="shared" si="38"/>
        <v>0</v>
      </c>
      <c r="S90" s="67"/>
      <c r="T90" s="72" t="str">
        <f t="shared" si="39"/>
        <v>-</v>
      </c>
      <c r="U90" s="72" t="str">
        <f t="shared" si="40"/>
        <v>-</v>
      </c>
      <c r="V90" s="72" t="str">
        <f t="shared" si="41"/>
        <v>-</v>
      </c>
      <c r="W90" s="62"/>
      <c r="X90" s="72" t="str">
        <f t="shared" si="42"/>
        <v>-</v>
      </c>
      <c r="Y90" s="72" t="str">
        <f t="shared" si="43"/>
        <v>-</v>
      </c>
      <c r="AB90"/>
      <c r="AC90"/>
      <c r="AD90"/>
      <c r="AE90"/>
    </row>
    <row r="91" spans="1:31" ht="15" customHeight="1" thickBot="1" x14ac:dyDescent="0.3">
      <c r="A91" s="37" t="s">
        <v>16</v>
      </c>
      <c r="B91" s="38" t="s">
        <v>298</v>
      </c>
      <c r="C91" s="354"/>
      <c r="D91" s="355"/>
      <c r="E91" s="355"/>
      <c r="F91" s="355"/>
      <c r="G91" s="355"/>
      <c r="H91" s="355"/>
      <c r="I91" s="355"/>
      <c r="J91" s="355"/>
      <c r="K91" s="355"/>
      <c r="L91" s="355"/>
      <c r="M91" s="356"/>
      <c r="N91" s="34">
        <f>ROUND(SUM(N83:N90),0)</f>
        <v>0</v>
      </c>
      <c r="P91" s="122">
        <f>SUM(P83:P90)</f>
        <v>0</v>
      </c>
      <c r="Q91" s="123">
        <f>SUM(Q83:Q90)</f>
        <v>0</v>
      </c>
      <c r="R91" s="152">
        <f>SUM(R83:R90)</f>
        <v>0</v>
      </c>
      <c r="T91" s="99">
        <f>ROUND(SUM(T83:T90),0)</f>
        <v>0</v>
      </c>
      <c r="U91" s="99">
        <f>ROUND(SUM(U83:U90),0)</f>
        <v>0</v>
      </c>
      <c r="V91" s="99">
        <f>ROUND(SUM(V83:V90),0)</f>
        <v>0</v>
      </c>
      <c r="X91" s="99">
        <f>ROUND(SUM(X83:X90),0)</f>
        <v>0</v>
      </c>
      <c r="Y91" s="99">
        <f>ROUND(SUM(Y83:Y90),0)</f>
        <v>0</v>
      </c>
      <c r="AE91" s="2"/>
    </row>
    <row r="92" spans="1:31" s="2" customFormat="1" ht="19.5" customHeight="1" thickBot="1" x14ac:dyDescent="0.3">
      <c r="A92" s="12"/>
      <c r="B92" s="11"/>
      <c r="C92" s="8"/>
      <c r="D92"/>
      <c r="E92" s="1"/>
      <c r="F92"/>
      <c r="G92"/>
      <c r="H92" s="8"/>
      <c r="I92" s="8"/>
      <c r="J92"/>
      <c r="K92"/>
      <c r="L92"/>
      <c r="M92"/>
      <c r="N92"/>
      <c r="O92" s="67"/>
      <c r="P92" s="67"/>
      <c r="Q92" s="67"/>
      <c r="R92" s="67"/>
      <c r="S92" s="67"/>
      <c r="T92"/>
      <c r="U92"/>
      <c r="V92"/>
      <c r="W92" s="63"/>
      <c r="X92"/>
      <c r="Y92"/>
      <c r="AB92"/>
      <c r="AC92"/>
      <c r="AD92"/>
      <c r="AE92"/>
    </row>
    <row r="93" spans="1:31" ht="20.100000000000001" customHeight="1" thickBot="1" x14ac:dyDescent="0.3">
      <c r="A93" s="35" t="s">
        <v>17</v>
      </c>
      <c r="B93" s="39" t="s">
        <v>130</v>
      </c>
      <c r="C93" s="40"/>
      <c r="D93" s="41"/>
      <c r="E93" s="41"/>
      <c r="F93" s="41"/>
      <c r="G93" s="41"/>
      <c r="H93" s="41"/>
      <c r="I93" s="41"/>
      <c r="J93" s="41"/>
      <c r="K93" s="41"/>
      <c r="L93" s="41"/>
      <c r="M93" s="41"/>
      <c r="N93" s="42"/>
      <c r="P93" s="330" t="s">
        <v>351</v>
      </c>
      <c r="Q93" s="396"/>
      <c r="R93" s="397"/>
      <c r="T93" s="2"/>
      <c r="U93" s="2"/>
      <c r="V93" s="2"/>
      <c r="X93" s="2"/>
      <c r="Y93" s="2"/>
      <c r="AB93" s="6"/>
      <c r="AC93" s="6"/>
      <c r="AD93" s="6"/>
      <c r="AE93" s="2"/>
    </row>
    <row r="94" spans="1:31" ht="15" customHeight="1" x14ac:dyDescent="0.2">
      <c r="A94" s="359" t="s">
        <v>33</v>
      </c>
      <c r="B94" s="357" t="s">
        <v>1</v>
      </c>
      <c r="C94" s="357" t="s">
        <v>60</v>
      </c>
      <c r="D94" s="64" t="s">
        <v>61</v>
      </c>
      <c r="E94" s="364" t="s">
        <v>316</v>
      </c>
      <c r="F94" s="391"/>
      <c r="G94" s="392"/>
      <c r="H94" s="364" t="s">
        <v>317</v>
      </c>
      <c r="I94" s="365"/>
      <c r="J94" s="31" t="s">
        <v>62</v>
      </c>
      <c r="K94" s="31" t="s">
        <v>401</v>
      </c>
      <c r="L94" s="389" t="s">
        <v>403</v>
      </c>
      <c r="M94" s="389" t="s">
        <v>404</v>
      </c>
      <c r="N94" s="345" t="s">
        <v>4</v>
      </c>
      <c r="O94" s="398"/>
      <c r="P94" s="393" t="s">
        <v>350</v>
      </c>
      <c r="Q94" s="394"/>
      <c r="R94" s="395"/>
      <c r="T94" s="366" t="s">
        <v>303</v>
      </c>
      <c r="U94" s="367"/>
      <c r="V94" s="368"/>
      <c r="W94" s="219"/>
      <c r="X94" s="369" t="s">
        <v>304</v>
      </c>
      <c r="Y94" s="370"/>
    </row>
    <row r="95" spans="1:31" ht="38.1" customHeight="1" x14ac:dyDescent="0.2">
      <c r="A95" s="360"/>
      <c r="B95" s="358"/>
      <c r="C95" s="358"/>
      <c r="D95" s="58" t="s">
        <v>63</v>
      </c>
      <c r="E95" s="32" t="s">
        <v>64</v>
      </c>
      <c r="F95" s="32" t="s">
        <v>65</v>
      </c>
      <c r="G95" s="32" t="s">
        <v>66</v>
      </c>
      <c r="H95" s="141" t="s">
        <v>318</v>
      </c>
      <c r="I95" s="140" t="s">
        <v>353</v>
      </c>
      <c r="J95" s="32" t="s">
        <v>67</v>
      </c>
      <c r="K95" s="305" t="s">
        <v>402</v>
      </c>
      <c r="L95" s="390"/>
      <c r="M95" s="390"/>
      <c r="N95" s="346"/>
      <c r="O95" s="398"/>
      <c r="P95" s="156" t="str">
        <f>$P$13</f>
        <v>-</v>
      </c>
      <c r="Q95" s="119" t="str">
        <f>$P$16</f>
        <v>-</v>
      </c>
      <c r="R95" s="149" t="s">
        <v>328</v>
      </c>
      <c r="T95" s="32" t="s">
        <v>5</v>
      </c>
      <c r="U95" s="32" t="s">
        <v>6</v>
      </c>
      <c r="V95" s="32" t="s">
        <v>7</v>
      </c>
      <c r="X95" s="32" t="s">
        <v>8</v>
      </c>
      <c r="Y95" s="32" t="s">
        <v>9</v>
      </c>
      <c r="AB95" s="5"/>
      <c r="AC95" s="5"/>
      <c r="AD95" s="5"/>
    </row>
    <row r="96" spans="1:31" s="6" customFormat="1" ht="15" customHeight="1" x14ac:dyDescent="0.2">
      <c r="A96" s="23" t="s">
        <v>131</v>
      </c>
      <c r="B96" s="102" t="s">
        <v>292</v>
      </c>
      <c r="C96" s="24"/>
      <c r="D96" s="58">
        <v>1</v>
      </c>
      <c r="E96" s="27"/>
      <c r="F96" s="27"/>
      <c r="G96" s="27"/>
      <c r="H96" s="142">
        <f t="shared" ref="H96:H98" si="44">SUM(E96:G96)</f>
        <v>0</v>
      </c>
      <c r="I96" s="65"/>
      <c r="J96" s="27"/>
      <c r="K96" s="306"/>
      <c r="L96" s="65"/>
      <c r="M96" s="65"/>
      <c r="N96" s="59">
        <f t="shared" ref="N96:N98" si="45">K96*J96*H96*D96</f>
        <v>0</v>
      </c>
      <c r="O96" s="67" t="str">
        <f t="shared" ref="O96:O98" si="46">IF(H96&lt;&gt;0,IF(I96="","Select duration basis!  ",""),"")&amp;IF(H96&lt;&gt;0,IF(L96="","Allocate cost!  ",""),"")&amp;IF(H96&lt;&gt;0,IF(M96="","Indicate origin!",""),"")</f>
        <v/>
      </c>
      <c r="P96" s="209"/>
      <c r="Q96" s="210"/>
      <c r="R96" s="150">
        <f t="shared" ref="R96:R98" si="47">SUM(P96+Q96)</f>
        <v>0</v>
      </c>
      <c r="S96" s="67"/>
      <c r="T96" s="72" t="str">
        <f>IF(L96="Internal",N96,"-")</f>
        <v>-</v>
      </c>
      <c r="U96" s="72" t="str">
        <f>IF(L96="Related",N96,"-")</f>
        <v>-</v>
      </c>
      <c r="V96" s="72" t="str">
        <f>IF(L96="External",N96,"-")</f>
        <v>-</v>
      </c>
      <c r="W96" s="62"/>
      <c r="X96" s="72" t="str">
        <f>IF($M96="Canadian",IF(OR($N96="",$N96=0),"-",$N96),"-")</f>
        <v>-</v>
      </c>
      <c r="Y96" s="72" t="str">
        <f>IF($M96="Non-Canadian",IF(OR($N96="",$N96=0),"-",$N96),"-")</f>
        <v>-</v>
      </c>
      <c r="AB96" s="5"/>
      <c r="AC96" s="5"/>
      <c r="AD96" s="5"/>
      <c r="AE96"/>
    </row>
    <row r="97" spans="1:31" ht="15" customHeight="1" x14ac:dyDescent="0.25">
      <c r="A97" s="23" t="s">
        <v>132</v>
      </c>
      <c r="B97" s="102" t="s">
        <v>133</v>
      </c>
      <c r="C97" s="24"/>
      <c r="D97" s="58">
        <v>1</v>
      </c>
      <c r="E97" s="27"/>
      <c r="F97" s="27"/>
      <c r="G97" s="27"/>
      <c r="H97" s="142">
        <f t="shared" si="44"/>
        <v>0</v>
      </c>
      <c r="I97" s="65"/>
      <c r="J97" s="27"/>
      <c r="K97" s="306"/>
      <c r="L97" s="65"/>
      <c r="M97" s="65"/>
      <c r="N97" s="59">
        <f t="shared" si="45"/>
        <v>0</v>
      </c>
      <c r="O97" s="67" t="str">
        <f t="shared" si="46"/>
        <v/>
      </c>
      <c r="P97" s="209"/>
      <c r="Q97" s="210"/>
      <c r="R97" s="150">
        <f t="shared" si="47"/>
        <v>0</v>
      </c>
      <c r="T97" s="72" t="str">
        <f>IF(L97="Internal",N97,"-")</f>
        <v>-</v>
      </c>
      <c r="U97" s="72" t="str">
        <f>IF(L97="Related",N97,"-")</f>
        <v>-</v>
      </c>
      <c r="V97" s="72" t="str">
        <f>IF(L97="External",N97,"-")</f>
        <v>-</v>
      </c>
      <c r="X97" s="72" t="str">
        <f>IF($M97="Canadian",IF(OR($N97="",$N97=0),"-",$N97),"-")</f>
        <v>-</v>
      </c>
      <c r="Y97" s="72" t="str">
        <f>IF($M97="Non-Canadian",IF(OR($N97="",$N97=0),"-",$N97),"-")</f>
        <v>-</v>
      </c>
      <c r="AB97" s="2"/>
      <c r="AC97" s="2"/>
      <c r="AD97" s="2"/>
      <c r="AE97" s="6"/>
    </row>
    <row r="98" spans="1:31" s="5" customFormat="1" ht="15" customHeight="1" x14ac:dyDescent="0.2">
      <c r="A98" s="23" t="s">
        <v>134</v>
      </c>
      <c r="B98" s="24" t="s">
        <v>57</v>
      </c>
      <c r="C98" s="24"/>
      <c r="D98" s="58">
        <v>1</v>
      </c>
      <c r="E98" s="27"/>
      <c r="F98" s="27"/>
      <c r="G98" s="27"/>
      <c r="H98" s="142">
        <f t="shared" si="44"/>
        <v>0</v>
      </c>
      <c r="I98" s="65"/>
      <c r="J98" s="27"/>
      <c r="K98" s="306"/>
      <c r="L98" s="65"/>
      <c r="M98" s="65"/>
      <c r="N98" s="59">
        <f t="shared" si="45"/>
        <v>0</v>
      </c>
      <c r="O98" s="67" t="str">
        <f t="shared" si="46"/>
        <v/>
      </c>
      <c r="P98" s="209"/>
      <c r="Q98" s="210"/>
      <c r="R98" s="150">
        <f t="shared" si="47"/>
        <v>0</v>
      </c>
      <c r="S98" s="67"/>
      <c r="T98" s="72" t="str">
        <f>IF(L98="Internal",N98,"-")</f>
        <v>-</v>
      </c>
      <c r="U98" s="72" t="str">
        <f>IF(L98="Related",N98,"-")</f>
        <v>-</v>
      </c>
      <c r="V98" s="72" t="str">
        <f>IF(L98="External",N98,"-")</f>
        <v>-</v>
      </c>
      <c r="W98" s="62"/>
      <c r="X98" s="72" t="str">
        <f>IF($M98="Canadian",IF(OR($N98="",$N98=0),"-",$N98),"-")</f>
        <v>-</v>
      </c>
      <c r="Y98" s="72" t="str">
        <f>IF($M98="Non-Canadian",IF(OR($N98="",$N98=0),"-",$N98),"-")</f>
        <v>-</v>
      </c>
      <c r="AB98" s="6"/>
      <c r="AC98" s="6"/>
      <c r="AD98" s="6"/>
      <c r="AE98"/>
    </row>
    <row r="99" spans="1:31" s="5" customFormat="1" ht="15" customHeight="1" thickBot="1" x14ac:dyDescent="0.25">
      <c r="A99" s="37" t="s">
        <v>17</v>
      </c>
      <c r="B99" s="45" t="s">
        <v>135</v>
      </c>
      <c r="C99" s="354"/>
      <c r="D99" s="355"/>
      <c r="E99" s="355"/>
      <c r="F99" s="355"/>
      <c r="G99" s="355"/>
      <c r="H99" s="355"/>
      <c r="I99" s="355"/>
      <c r="J99" s="355"/>
      <c r="K99" s="355"/>
      <c r="L99" s="355"/>
      <c r="M99" s="356"/>
      <c r="N99" s="34">
        <f>ROUND(SUM(N96:N98),0)</f>
        <v>0</v>
      </c>
      <c r="O99" s="67"/>
      <c r="P99" s="122">
        <f>SUM(P96:P98)</f>
        <v>0</v>
      </c>
      <c r="Q99" s="123">
        <f>SUM(Q96:Q98)</f>
        <v>0</v>
      </c>
      <c r="R99" s="152">
        <f>SUM(R96:R98)</f>
        <v>0</v>
      </c>
      <c r="S99" s="67"/>
      <c r="T99" s="99">
        <f>ROUND(SUM(T96:T98),0)</f>
        <v>0</v>
      </c>
      <c r="U99" s="99">
        <f>ROUND(SUM(U96:U98),0)</f>
        <v>0</v>
      </c>
      <c r="V99" s="99">
        <f>ROUND(SUM(V96:V98),0)</f>
        <v>0</v>
      </c>
      <c r="W99" s="62"/>
      <c r="X99" s="99">
        <f>ROUND(SUM(X96:X98),0)</f>
        <v>0</v>
      </c>
      <c r="Y99" s="99">
        <f>ROUND(SUM(Y96:Y98),0)</f>
        <v>0</v>
      </c>
      <c r="AB99"/>
      <c r="AC99"/>
      <c r="AD99"/>
    </row>
    <row r="100" spans="1:31" s="2" customFormat="1" ht="19.5" customHeight="1" thickBot="1" x14ac:dyDescent="0.3">
      <c r="A100" s="12"/>
      <c r="B100" s="11"/>
      <c r="C100" s="11"/>
      <c r="D100" s="9"/>
      <c r="E100" s="9"/>
      <c r="F100" s="9"/>
      <c r="G100" s="9"/>
      <c r="H100" s="9"/>
      <c r="I100" s="9"/>
      <c r="J100" s="9"/>
      <c r="K100" s="9"/>
      <c r="L100" s="9"/>
      <c r="M100" s="9"/>
      <c r="N100" s="9"/>
      <c r="O100" s="67"/>
      <c r="P100" s="67"/>
      <c r="Q100" s="67"/>
      <c r="R100" s="67"/>
      <c r="S100" s="67"/>
      <c r="T100" s="5"/>
      <c r="U100" s="5"/>
      <c r="V100" s="5"/>
      <c r="W100" s="62"/>
      <c r="X100" s="5"/>
      <c r="Y100" s="5"/>
      <c r="AB100"/>
      <c r="AC100"/>
      <c r="AD100"/>
      <c r="AE100" s="5"/>
    </row>
    <row r="101" spans="1:31" s="6" customFormat="1" ht="20.100000000000001" customHeight="1" thickBot="1" x14ac:dyDescent="0.3">
      <c r="A101" s="35" t="s">
        <v>18</v>
      </c>
      <c r="B101" s="39" t="s">
        <v>136</v>
      </c>
      <c r="C101" s="40"/>
      <c r="D101" s="41"/>
      <c r="E101" s="41"/>
      <c r="F101" s="41"/>
      <c r="G101" s="41"/>
      <c r="H101" s="41"/>
      <c r="I101" s="41"/>
      <c r="J101" s="41"/>
      <c r="K101" s="41"/>
      <c r="L101" s="41"/>
      <c r="M101" s="41"/>
      <c r="N101" s="42"/>
      <c r="O101" s="67"/>
      <c r="P101" s="330" t="s">
        <v>351</v>
      </c>
      <c r="Q101" s="396"/>
      <c r="R101" s="397"/>
      <c r="S101" s="67"/>
      <c r="T101" s="2"/>
      <c r="U101" s="2"/>
      <c r="V101" s="2"/>
      <c r="W101" s="62"/>
      <c r="X101" s="2"/>
      <c r="Y101" s="2"/>
      <c r="AB101"/>
      <c r="AC101"/>
      <c r="AD101"/>
      <c r="AE101" s="2"/>
    </row>
    <row r="102" spans="1:31" ht="15" customHeight="1" x14ac:dyDescent="0.25">
      <c r="A102" s="359" t="s">
        <v>33</v>
      </c>
      <c r="B102" s="357" t="s">
        <v>1</v>
      </c>
      <c r="C102" s="357" t="s">
        <v>60</v>
      </c>
      <c r="D102" s="64" t="s">
        <v>61</v>
      </c>
      <c r="E102" s="364" t="s">
        <v>316</v>
      </c>
      <c r="F102" s="391"/>
      <c r="G102" s="392"/>
      <c r="H102" s="364" t="s">
        <v>317</v>
      </c>
      <c r="I102" s="365"/>
      <c r="J102" s="31" t="s">
        <v>62</v>
      </c>
      <c r="K102" s="31" t="s">
        <v>401</v>
      </c>
      <c r="L102" s="389" t="s">
        <v>403</v>
      </c>
      <c r="M102" s="389" t="s">
        <v>404</v>
      </c>
      <c r="N102" s="345" t="s">
        <v>4</v>
      </c>
      <c r="P102" s="393" t="s">
        <v>350</v>
      </c>
      <c r="Q102" s="394"/>
      <c r="R102" s="395"/>
      <c r="T102" s="366" t="s">
        <v>303</v>
      </c>
      <c r="U102" s="367"/>
      <c r="V102" s="368"/>
      <c r="W102" s="219"/>
      <c r="X102" s="369" t="s">
        <v>304</v>
      </c>
      <c r="Y102" s="370"/>
      <c r="AB102" s="2"/>
      <c r="AC102" s="2"/>
      <c r="AD102" s="2"/>
      <c r="AE102" s="6"/>
    </row>
    <row r="103" spans="1:31" ht="39.950000000000003" customHeight="1" x14ac:dyDescent="0.2">
      <c r="A103" s="360"/>
      <c r="B103" s="358"/>
      <c r="C103" s="358"/>
      <c r="D103" s="58" t="s">
        <v>63</v>
      </c>
      <c r="E103" s="32" t="s">
        <v>64</v>
      </c>
      <c r="F103" s="32" t="s">
        <v>65</v>
      </c>
      <c r="G103" s="32" t="s">
        <v>66</v>
      </c>
      <c r="H103" s="141" t="s">
        <v>318</v>
      </c>
      <c r="I103" s="140" t="s">
        <v>353</v>
      </c>
      <c r="J103" s="32" t="s">
        <v>67</v>
      </c>
      <c r="K103" s="305" t="s">
        <v>402</v>
      </c>
      <c r="L103" s="390"/>
      <c r="M103" s="390"/>
      <c r="N103" s="346"/>
      <c r="P103" s="156" t="str">
        <f>$P$13</f>
        <v>-</v>
      </c>
      <c r="Q103" s="119" t="str">
        <f>$P$16</f>
        <v>-</v>
      </c>
      <c r="R103" s="149" t="s">
        <v>328</v>
      </c>
      <c r="T103" s="32" t="s">
        <v>5</v>
      </c>
      <c r="U103" s="32" t="s">
        <v>6</v>
      </c>
      <c r="V103" s="32" t="s">
        <v>7</v>
      </c>
      <c r="X103" s="32" t="s">
        <v>8</v>
      </c>
      <c r="Y103" s="32" t="s">
        <v>9</v>
      </c>
    </row>
    <row r="104" spans="1:31" ht="15" customHeight="1" x14ac:dyDescent="0.25">
      <c r="A104" s="23" t="s">
        <v>137</v>
      </c>
      <c r="B104" s="24" t="s">
        <v>299</v>
      </c>
      <c r="C104" s="24"/>
      <c r="D104" s="58">
        <v>1</v>
      </c>
      <c r="E104" s="27"/>
      <c r="F104" s="27"/>
      <c r="G104" s="27"/>
      <c r="H104" s="142">
        <f t="shared" ref="H104:H105" si="48">SUM(E104:G104)</f>
        <v>0</v>
      </c>
      <c r="I104" s="65"/>
      <c r="J104" s="27"/>
      <c r="K104" s="306"/>
      <c r="L104" s="65"/>
      <c r="M104" s="65"/>
      <c r="N104" s="59">
        <f t="shared" ref="N104:N105" si="49">K104*J104*H104*D104</f>
        <v>0</v>
      </c>
      <c r="O104" s="67" t="str">
        <f t="shared" ref="O104:O105" si="50">IF(H104&lt;&gt;0,IF(I104="","Select duration basis!  ",""),"")&amp;IF(H104&lt;&gt;0,IF(L104="","Allocate cost!  ",""),"")&amp;IF(H104&lt;&gt;0,IF(M104="","Indicate origin!",""),"")</f>
        <v/>
      </c>
      <c r="P104" s="209"/>
      <c r="Q104" s="210"/>
      <c r="R104" s="150">
        <f t="shared" ref="R104:R105" si="51">SUM(P104+Q104)</f>
        <v>0</v>
      </c>
      <c r="T104" s="72" t="str">
        <f>IF(L104="Internal",N104,"-")</f>
        <v>-</v>
      </c>
      <c r="U104" s="72" t="str">
        <f>IF(L104="Related",N104,"-")</f>
        <v>-</v>
      </c>
      <c r="V104" s="72" t="str">
        <f>IF(L104="External",N104,"-")</f>
        <v>-</v>
      </c>
      <c r="X104" s="72" t="str">
        <f>IF($M104="Canadian",IF(OR($N104="",$N104=0),"-",$N104),"-")</f>
        <v>-</v>
      </c>
      <c r="Y104" s="72" t="str">
        <f>IF($M104="Non-Canadian",IF(OR($N104="",$N104=0),"-",$N104),"-")</f>
        <v>-</v>
      </c>
      <c r="AB104" s="2"/>
      <c r="AC104" s="2"/>
      <c r="AD104" s="2"/>
    </row>
    <row r="105" spans="1:31" s="2" customFormat="1" ht="15" customHeight="1" x14ac:dyDescent="0.25">
      <c r="A105" s="23" t="s">
        <v>138</v>
      </c>
      <c r="B105" s="24" t="s">
        <v>57</v>
      </c>
      <c r="C105" s="24"/>
      <c r="D105" s="58">
        <v>1</v>
      </c>
      <c r="E105" s="27"/>
      <c r="F105" s="27"/>
      <c r="G105" s="27"/>
      <c r="H105" s="142">
        <f t="shared" si="48"/>
        <v>0</v>
      </c>
      <c r="I105" s="65"/>
      <c r="J105" s="27"/>
      <c r="K105" s="306"/>
      <c r="L105" s="65"/>
      <c r="M105" s="65"/>
      <c r="N105" s="59">
        <f t="shared" si="49"/>
        <v>0</v>
      </c>
      <c r="O105" s="67" t="str">
        <f t="shared" si="50"/>
        <v/>
      </c>
      <c r="P105" s="209"/>
      <c r="Q105" s="210"/>
      <c r="R105" s="150">
        <f t="shared" si="51"/>
        <v>0</v>
      </c>
      <c r="S105" s="67"/>
      <c r="T105" s="72" t="str">
        <f>IF(L105="Internal",N105,"-")</f>
        <v>-</v>
      </c>
      <c r="U105" s="72" t="str">
        <f>IF(L105="Related",N105,"-")</f>
        <v>-</v>
      </c>
      <c r="V105" s="72" t="str">
        <f>IF(L105="External",N105,"-")</f>
        <v>-</v>
      </c>
      <c r="W105" s="62"/>
      <c r="X105" s="72" t="str">
        <f>IF($M105="Canadian",IF(OR($N105="",$N105=0),"-",$N105),"-")</f>
        <v>-</v>
      </c>
      <c r="Y105" s="72" t="str">
        <f>IF($M105="Non-Canadian",IF(OR($N105="",$N105=0),"-",$N105),"-")</f>
        <v>-</v>
      </c>
      <c r="AB105"/>
      <c r="AC105"/>
      <c r="AD105"/>
      <c r="AE105"/>
    </row>
    <row r="106" spans="1:31" ht="15" customHeight="1" thickBot="1" x14ac:dyDescent="0.3">
      <c r="A106" s="37" t="s">
        <v>18</v>
      </c>
      <c r="B106" s="38" t="s">
        <v>139</v>
      </c>
      <c r="C106" s="354"/>
      <c r="D106" s="355"/>
      <c r="E106" s="355"/>
      <c r="F106" s="355"/>
      <c r="G106" s="355"/>
      <c r="H106" s="355"/>
      <c r="I106" s="355"/>
      <c r="J106" s="355"/>
      <c r="K106" s="355"/>
      <c r="L106" s="355"/>
      <c r="M106" s="356"/>
      <c r="N106" s="34">
        <f>ROUND(SUM(N104:N105),0)</f>
        <v>0</v>
      </c>
      <c r="P106" s="122">
        <f>SUM(P104:P105)</f>
        <v>0</v>
      </c>
      <c r="Q106" s="123">
        <f>SUM(Q104:Q105)</f>
        <v>0</v>
      </c>
      <c r="R106" s="152">
        <f>SUM(R104:R105)</f>
        <v>0</v>
      </c>
      <c r="T106" s="99">
        <f>ROUND(SUM(T104:T105),0)</f>
        <v>0</v>
      </c>
      <c r="U106" s="99">
        <f>ROUND(SUM(U104:U105),0)</f>
        <v>0</v>
      </c>
      <c r="V106" s="99">
        <f>ROUND(SUM(V104:V105),0)</f>
        <v>0</v>
      </c>
      <c r="X106" s="99">
        <f>ROUND(SUM(X104:X105),0)</f>
        <v>0</v>
      </c>
      <c r="Y106" s="99">
        <f>ROUND(SUM(Y104:Y105),0)</f>
        <v>0</v>
      </c>
      <c r="AB106" s="5"/>
      <c r="AC106" s="5"/>
      <c r="AD106" s="5"/>
      <c r="AE106" s="2"/>
    </row>
    <row r="107" spans="1:31" s="2" customFormat="1" ht="19.5" customHeight="1" thickBot="1" x14ac:dyDescent="0.3">
      <c r="A107" s="104"/>
      <c r="B107" s="101"/>
      <c r="C107" s="101"/>
      <c r="D107" s="22"/>
      <c r="E107" s="22"/>
      <c r="F107" s="22"/>
      <c r="G107" s="22"/>
      <c r="H107" s="22"/>
      <c r="I107" s="22"/>
      <c r="J107" s="22"/>
      <c r="K107" s="22"/>
      <c r="L107" s="22"/>
      <c r="M107" s="22"/>
      <c r="N107" s="22"/>
      <c r="O107" s="67"/>
      <c r="P107" s="67"/>
      <c r="Q107" s="67"/>
      <c r="R107" s="67"/>
      <c r="S107" s="67"/>
      <c r="T107"/>
      <c r="U107"/>
      <c r="V107"/>
      <c r="W107" s="62"/>
      <c r="X107"/>
      <c r="Y107"/>
      <c r="AB107" s="5"/>
      <c r="AC107" s="5"/>
      <c r="AD107" s="5"/>
      <c r="AE107"/>
    </row>
    <row r="108" spans="1:31" ht="20.100000000000001" customHeight="1" thickBot="1" x14ac:dyDescent="0.3">
      <c r="A108" s="35" t="s">
        <v>19</v>
      </c>
      <c r="B108" s="39" t="s">
        <v>140</v>
      </c>
      <c r="C108" s="40"/>
      <c r="D108" s="41"/>
      <c r="E108" s="41"/>
      <c r="F108" s="41"/>
      <c r="G108" s="41"/>
      <c r="H108" s="41"/>
      <c r="I108" s="41"/>
      <c r="J108" s="41"/>
      <c r="K108" s="41"/>
      <c r="L108" s="41"/>
      <c r="M108" s="41"/>
      <c r="N108" s="42"/>
      <c r="P108" s="330" t="s">
        <v>351</v>
      </c>
      <c r="Q108" s="396"/>
      <c r="R108" s="397"/>
      <c r="T108" s="2"/>
      <c r="U108" s="2"/>
      <c r="V108" s="2"/>
      <c r="X108" s="2"/>
      <c r="Y108" s="2"/>
      <c r="AB108" s="4"/>
      <c r="AC108" s="4"/>
      <c r="AD108" s="4"/>
      <c r="AE108" s="2"/>
    </row>
    <row r="109" spans="1:31" s="5" customFormat="1" ht="15" customHeight="1" x14ac:dyDescent="0.2">
      <c r="A109" s="359" t="s">
        <v>33</v>
      </c>
      <c r="B109" s="357" t="s">
        <v>1</v>
      </c>
      <c r="C109" s="357" t="s">
        <v>60</v>
      </c>
      <c r="D109" s="64" t="s">
        <v>61</v>
      </c>
      <c r="E109" s="364" t="s">
        <v>316</v>
      </c>
      <c r="F109" s="391"/>
      <c r="G109" s="392"/>
      <c r="H109" s="364" t="s">
        <v>317</v>
      </c>
      <c r="I109" s="365"/>
      <c r="J109" s="31" t="s">
        <v>62</v>
      </c>
      <c r="K109" s="31" t="s">
        <v>401</v>
      </c>
      <c r="L109" s="389" t="s">
        <v>403</v>
      </c>
      <c r="M109" s="389" t="s">
        <v>404</v>
      </c>
      <c r="N109" s="345" t="s">
        <v>4</v>
      </c>
      <c r="O109" s="67"/>
      <c r="P109" s="393" t="s">
        <v>350</v>
      </c>
      <c r="Q109" s="394"/>
      <c r="R109" s="395"/>
      <c r="S109" s="67"/>
      <c r="T109" s="366" t="s">
        <v>303</v>
      </c>
      <c r="U109" s="367"/>
      <c r="V109" s="368"/>
      <c r="W109" s="219"/>
      <c r="X109" s="369" t="s">
        <v>304</v>
      </c>
      <c r="Y109" s="370"/>
      <c r="AB109" s="6"/>
      <c r="AC109" s="6"/>
      <c r="AD109" s="6"/>
      <c r="AE109"/>
    </row>
    <row r="110" spans="1:31" s="5" customFormat="1" ht="39.950000000000003" customHeight="1" x14ac:dyDescent="0.2">
      <c r="A110" s="360"/>
      <c r="B110" s="358"/>
      <c r="C110" s="358"/>
      <c r="D110" s="58" t="s">
        <v>63</v>
      </c>
      <c r="E110" s="32" t="s">
        <v>64</v>
      </c>
      <c r="F110" s="32" t="s">
        <v>65</v>
      </c>
      <c r="G110" s="32" t="s">
        <v>66</v>
      </c>
      <c r="H110" s="141" t="s">
        <v>318</v>
      </c>
      <c r="I110" s="140" t="s">
        <v>353</v>
      </c>
      <c r="J110" s="32" t="s">
        <v>67</v>
      </c>
      <c r="K110" s="305" t="s">
        <v>402</v>
      </c>
      <c r="L110" s="390"/>
      <c r="M110" s="390"/>
      <c r="N110" s="346"/>
      <c r="O110" s="67"/>
      <c r="P110" s="156" t="str">
        <f>$P$13</f>
        <v>-</v>
      </c>
      <c r="Q110" s="119" t="str">
        <f>$P$16</f>
        <v>-</v>
      </c>
      <c r="R110" s="149" t="s">
        <v>328</v>
      </c>
      <c r="S110" s="67"/>
      <c r="T110" s="32" t="s">
        <v>5</v>
      </c>
      <c r="U110" s="32" t="s">
        <v>6</v>
      </c>
      <c r="V110" s="32" t="s">
        <v>7</v>
      </c>
      <c r="W110" s="62"/>
      <c r="X110" s="32" t="s">
        <v>8</v>
      </c>
      <c r="Y110" s="32" t="s">
        <v>9</v>
      </c>
      <c r="AB110"/>
      <c r="AC110"/>
      <c r="AD110"/>
    </row>
    <row r="111" spans="1:31" s="4" customFormat="1" ht="15" customHeight="1" x14ac:dyDescent="0.2">
      <c r="A111" s="23" t="s">
        <v>141</v>
      </c>
      <c r="B111" s="24" t="s">
        <v>56</v>
      </c>
      <c r="C111" s="24"/>
      <c r="D111" s="58">
        <v>1</v>
      </c>
      <c r="E111" s="27"/>
      <c r="F111" s="27"/>
      <c r="G111" s="27"/>
      <c r="H111" s="142">
        <f t="shared" ref="H111:H118" si="52">SUM(E111:G111)</f>
        <v>0</v>
      </c>
      <c r="I111" s="65"/>
      <c r="J111" s="27"/>
      <c r="K111" s="306"/>
      <c r="L111" s="65"/>
      <c r="M111" s="65"/>
      <c r="N111" s="59">
        <f t="shared" ref="N111:N118" si="53">K111*J111*H111*D111</f>
        <v>0</v>
      </c>
      <c r="O111" s="67" t="str">
        <f t="shared" ref="O111:O118" si="54">IF(H111&lt;&gt;0,IF(I111="","Select duration basis!  ",""),"")&amp;IF(H111&lt;&gt;0,IF(L111="","Allocate cost!  ",""),"")&amp;IF(H111&lt;&gt;0,IF(M111="","Indicate origin!",""),"")</f>
        <v/>
      </c>
      <c r="P111" s="124"/>
      <c r="Q111" s="125"/>
      <c r="R111" s="150">
        <f t="shared" ref="R111:R118" si="55">SUM(P111+Q111)</f>
        <v>0</v>
      </c>
      <c r="S111" s="67"/>
      <c r="T111" s="72" t="str">
        <f t="shared" ref="T111:T118" si="56">IF(L111="Internal",N111,"-")</f>
        <v>-</v>
      </c>
      <c r="U111" s="72" t="str">
        <f t="shared" ref="U111:U118" si="57">IF(L111="Related",N111,"-")</f>
        <v>-</v>
      </c>
      <c r="V111" s="72" t="str">
        <f t="shared" ref="V111:V118" si="58">IF(L111="External",N111,"-")</f>
        <v>-</v>
      </c>
      <c r="W111" s="62"/>
      <c r="X111" s="72" t="str">
        <f t="shared" ref="X111:X118" si="59">IF($M111="Canadian",IF(OR($N111="",$N111=0),"-",$N111),"-")</f>
        <v>-</v>
      </c>
      <c r="Y111" s="72" t="str">
        <f t="shared" ref="Y111:Y118" si="60">IF($M111="Non-Canadian",IF(OR($N111="",$N111=0),"-",$N111),"-")</f>
        <v>-</v>
      </c>
      <c r="AB111"/>
      <c r="AC111"/>
      <c r="AD111"/>
      <c r="AE111" s="5"/>
    </row>
    <row r="112" spans="1:31" s="6" customFormat="1" ht="15" customHeight="1" x14ac:dyDescent="0.2">
      <c r="A112" s="23" t="s">
        <v>142</v>
      </c>
      <c r="B112" s="24" t="s">
        <v>143</v>
      </c>
      <c r="C112" s="24"/>
      <c r="D112" s="58">
        <v>1</v>
      </c>
      <c r="E112" s="27"/>
      <c r="F112" s="27"/>
      <c r="G112" s="27"/>
      <c r="H112" s="142">
        <f t="shared" si="52"/>
        <v>0</v>
      </c>
      <c r="I112" s="65"/>
      <c r="J112" s="27"/>
      <c r="K112" s="306"/>
      <c r="L112" s="65"/>
      <c r="M112" s="65"/>
      <c r="N112" s="59">
        <f t="shared" si="53"/>
        <v>0</v>
      </c>
      <c r="O112" s="67" t="str">
        <f t="shared" si="54"/>
        <v/>
      </c>
      <c r="P112" s="124"/>
      <c r="Q112" s="125"/>
      <c r="R112" s="150">
        <f t="shared" si="55"/>
        <v>0</v>
      </c>
      <c r="S112" s="67"/>
      <c r="T112" s="72" t="str">
        <f t="shared" si="56"/>
        <v>-</v>
      </c>
      <c r="U112" s="72" t="str">
        <f t="shared" si="57"/>
        <v>-</v>
      </c>
      <c r="V112" s="72" t="str">
        <f t="shared" si="58"/>
        <v>-</v>
      </c>
      <c r="W112" s="62"/>
      <c r="X112" s="72" t="str">
        <f t="shared" si="59"/>
        <v>-</v>
      </c>
      <c r="Y112" s="72" t="str">
        <f t="shared" si="60"/>
        <v>-</v>
      </c>
      <c r="AB112"/>
      <c r="AC112"/>
      <c r="AD112"/>
      <c r="AE112" s="4"/>
    </row>
    <row r="113" spans="1:31" ht="15" customHeight="1" x14ac:dyDescent="0.2">
      <c r="A113" s="23" t="s">
        <v>144</v>
      </c>
      <c r="B113" s="24" t="s">
        <v>145</v>
      </c>
      <c r="C113" s="24"/>
      <c r="D113" s="58">
        <v>1</v>
      </c>
      <c r="E113" s="27"/>
      <c r="F113" s="27"/>
      <c r="G113" s="27"/>
      <c r="H113" s="142">
        <f t="shared" si="52"/>
        <v>0</v>
      </c>
      <c r="I113" s="65"/>
      <c r="J113" s="27"/>
      <c r="K113" s="306"/>
      <c r="L113" s="65"/>
      <c r="M113" s="65"/>
      <c r="N113" s="59">
        <f t="shared" si="53"/>
        <v>0</v>
      </c>
      <c r="O113" s="67" t="str">
        <f t="shared" si="54"/>
        <v/>
      </c>
      <c r="P113" s="124"/>
      <c r="Q113" s="125"/>
      <c r="R113" s="150">
        <f t="shared" si="55"/>
        <v>0</v>
      </c>
      <c r="T113" s="72" t="str">
        <f t="shared" si="56"/>
        <v>-</v>
      </c>
      <c r="U113" s="72" t="str">
        <f t="shared" si="57"/>
        <v>-</v>
      </c>
      <c r="V113" s="72" t="str">
        <f t="shared" si="58"/>
        <v>-</v>
      </c>
      <c r="X113" s="72" t="str">
        <f t="shared" si="59"/>
        <v>-</v>
      </c>
      <c r="Y113" s="72" t="str">
        <f t="shared" si="60"/>
        <v>-</v>
      </c>
      <c r="AE113" s="6"/>
    </row>
    <row r="114" spans="1:31" ht="15" customHeight="1" x14ac:dyDescent="0.2">
      <c r="A114" s="23" t="s">
        <v>146</v>
      </c>
      <c r="B114" s="24" t="s">
        <v>147</v>
      </c>
      <c r="C114" s="24"/>
      <c r="D114" s="58">
        <v>1</v>
      </c>
      <c r="E114" s="27"/>
      <c r="F114" s="27"/>
      <c r="G114" s="27"/>
      <c r="H114" s="142">
        <f t="shared" si="52"/>
        <v>0</v>
      </c>
      <c r="I114" s="65"/>
      <c r="J114" s="27"/>
      <c r="K114" s="306"/>
      <c r="L114" s="65"/>
      <c r="M114" s="65"/>
      <c r="N114" s="59">
        <f t="shared" si="53"/>
        <v>0</v>
      </c>
      <c r="O114" s="67" t="str">
        <f t="shared" si="54"/>
        <v/>
      </c>
      <c r="P114" s="124"/>
      <c r="Q114" s="125"/>
      <c r="R114" s="150">
        <f t="shared" si="55"/>
        <v>0</v>
      </c>
      <c r="T114" s="72" t="str">
        <f t="shared" si="56"/>
        <v>-</v>
      </c>
      <c r="U114" s="72" t="str">
        <f t="shared" si="57"/>
        <v>-</v>
      </c>
      <c r="V114" s="72" t="str">
        <f t="shared" si="58"/>
        <v>-</v>
      </c>
      <c r="X114" s="72" t="str">
        <f t="shared" si="59"/>
        <v>-</v>
      </c>
      <c r="Y114" s="72" t="str">
        <f t="shared" si="60"/>
        <v>-</v>
      </c>
    </row>
    <row r="115" spans="1:31" ht="15" customHeight="1" x14ac:dyDescent="0.25">
      <c r="A115" s="23" t="s">
        <v>148</v>
      </c>
      <c r="B115" s="24" t="s">
        <v>149</v>
      </c>
      <c r="C115" s="24"/>
      <c r="D115" s="58">
        <v>1</v>
      </c>
      <c r="E115" s="27"/>
      <c r="F115" s="27"/>
      <c r="G115" s="27"/>
      <c r="H115" s="142">
        <f t="shared" si="52"/>
        <v>0</v>
      </c>
      <c r="I115" s="65"/>
      <c r="J115" s="27"/>
      <c r="K115" s="306"/>
      <c r="L115" s="65"/>
      <c r="M115" s="65"/>
      <c r="N115" s="59">
        <f t="shared" si="53"/>
        <v>0</v>
      </c>
      <c r="O115" s="67" t="str">
        <f t="shared" si="54"/>
        <v/>
      </c>
      <c r="P115" s="124"/>
      <c r="Q115" s="125"/>
      <c r="R115" s="150">
        <f t="shared" si="55"/>
        <v>0</v>
      </c>
      <c r="T115" s="72" t="str">
        <f t="shared" si="56"/>
        <v>-</v>
      </c>
      <c r="U115" s="72" t="str">
        <f t="shared" si="57"/>
        <v>-</v>
      </c>
      <c r="V115" s="72" t="str">
        <f t="shared" si="58"/>
        <v>-</v>
      </c>
      <c r="X115" s="72" t="str">
        <f t="shared" si="59"/>
        <v>-</v>
      </c>
      <c r="Y115" s="72" t="str">
        <f t="shared" si="60"/>
        <v>-</v>
      </c>
      <c r="AB115" s="2"/>
      <c r="AC115" s="2"/>
      <c r="AD115" s="2"/>
    </row>
    <row r="116" spans="1:31" ht="15" customHeight="1" x14ac:dyDescent="0.2">
      <c r="A116" s="23" t="s">
        <v>150</v>
      </c>
      <c r="B116" s="24" t="s">
        <v>392</v>
      </c>
      <c r="C116" s="24"/>
      <c r="D116" s="58">
        <v>1</v>
      </c>
      <c r="E116" s="27"/>
      <c r="F116" s="27"/>
      <c r="G116" s="27"/>
      <c r="H116" s="142">
        <f t="shared" si="52"/>
        <v>0</v>
      </c>
      <c r="I116" s="65"/>
      <c r="J116" s="27"/>
      <c r="K116" s="306"/>
      <c r="L116" s="65"/>
      <c r="M116" s="65"/>
      <c r="N116" s="59">
        <f t="shared" si="53"/>
        <v>0</v>
      </c>
      <c r="O116" s="67" t="str">
        <f t="shared" si="54"/>
        <v/>
      </c>
      <c r="P116" s="124"/>
      <c r="Q116" s="125"/>
      <c r="R116" s="150">
        <f t="shared" si="55"/>
        <v>0</v>
      </c>
      <c r="T116" s="72" t="str">
        <f t="shared" si="56"/>
        <v>-</v>
      </c>
      <c r="U116" s="72" t="str">
        <f t="shared" si="57"/>
        <v>-</v>
      </c>
      <c r="V116" s="72" t="str">
        <f t="shared" si="58"/>
        <v>-</v>
      </c>
      <c r="X116" s="72" t="str">
        <f t="shared" si="59"/>
        <v>-</v>
      </c>
      <c r="Y116" s="72" t="str">
        <f t="shared" si="60"/>
        <v>-</v>
      </c>
    </row>
    <row r="117" spans="1:31" ht="15" customHeight="1" x14ac:dyDescent="0.2">
      <c r="A117" s="29" t="s">
        <v>151</v>
      </c>
      <c r="B117" s="24" t="s">
        <v>152</v>
      </c>
      <c r="C117" s="24"/>
      <c r="D117" s="58">
        <v>1</v>
      </c>
      <c r="E117" s="27"/>
      <c r="F117" s="27"/>
      <c r="G117" s="27"/>
      <c r="H117" s="142">
        <f t="shared" si="52"/>
        <v>0</v>
      </c>
      <c r="I117" s="65"/>
      <c r="J117" s="27"/>
      <c r="K117" s="306"/>
      <c r="L117" s="65"/>
      <c r="M117" s="65"/>
      <c r="N117" s="59">
        <f t="shared" si="53"/>
        <v>0</v>
      </c>
      <c r="O117" s="67" t="str">
        <f t="shared" si="54"/>
        <v/>
      </c>
      <c r="P117" s="124"/>
      <c r="Q117" s="125"/>
      <c r="R117" s="150">
        <f t="shared" si="55"/>
        <v>0</v>
      </c>
      <c r="T117" s="72" t="str">
        <f t="shared" si="56"/>
        <v>-</v>
      </c>
      <c r="U117" s="72" t="str">
        <f t="shared" si="57"/>
        <v>-</v>
      </c>
      <c r="V117" s="72" t="str">
        <f t="shared" si="58"/>
        <v>-</v>
      </c>
      <c r="X117" s="72" t="str">
        <f t="shared" si="59"/>
        <v>-</v>
      </c>
      <c r="Y117" s="72" t="str">
        <f t="shared" si="60"/>
        <v>-</v>
      </c>
      <c r="AB117" s="21"/>
      <c r="AC117" s="21"/>
      <c r="AD117" s="21"/>
    </row>
    <row r="118" spans="1:31" s="2" customFormat="1" ht="15" customHeight="1" x14ac:dyDescent="0.25">
      <c r="A118" s="23" t="s">
        <v>153</v>
      </c>
      <c r="B118" s="24" t="s">
        <v>57</v>
      </c>
      <c r="C118" s="24"/>
      <c r="D118" s="58">
        <v>1</v>
      </c>
      <c r="E118" s="27"/>
      <c r="F118" s="27"/>
      <c r="G118" s="27"/>
      <c r="H118" s="142">
        <f t="shared" si="52"/>
        <v>0</v>
      </c>
      <c r="I118" s="65"/>
      <c r="J118" s="27"/>
      <c r="K118" s="306"/>
      <c r="L118" s="65"/>
      <c r="M118" s="65"/>
      <c r="N118" s="59">
        <f t="shared" si="53"/>
        <v>0</v>
      </c>
      <c r="O118" s="67" t="str">
        <f t="shared" si="54"/>
        <v/>
      </c>
      <c r="P118" s="124"/>
      <c r="Q118" s="125"/>
      <c r="R118" s="150">
        <f t="shared" si="55"/>
        <v>0</v>
      </c>
      <c r="S118" s="67"/>
      <c r="T118" s="72" t="str">
        <f t="shared" si="56"/>
        <v>-</v>
      </c>
      <c r="U118" s="72" t="str">
        <f t="shared" si="57"/>
        <v>-</v>
      </c>
      <c r="V118" s="72" t="str">
        <f t="shared" si="58"/>
        <v>-</v>
      </c>
      <c r="W118" s="62"/>
      <c r="X118" s="72" t="str">
        <f t="shared" si="59"/>
        <v>-</v>
      </c>
      <c r="Y118" s="72" t="str">
        <f t="shared" si="60"/>
        <v>-</v>
      </c>
      <c r="AB118"/>
      <c r="AC118"/>
      <c r="AD118"/>
      <c r="AE118"/>
    </row>
    <row r="119" spans="1:31" ht="15" customHeight="1" thickBot="1" x14ac:dyDescent="0.3">
      <c r="A119" s="37" t="s">
        <v>19</v>
      </c>
      <c r="B119" s="38" t="s">
        <v>154</v>
      </c>
      <c r="C119" s="354"/>
      <c r="D119" s="355"/>
      <c r="E119" s="355"/>
      <c r="F119" s="355"/>
      <c r="G119" s="355"/>
      <c r="H119" s="355"/>
      <c r="I119" s="355"/>
      <c r="J119" s="355"/>
      <c r="K119" s="355"/>
      <c r="L119" s="355"/>
      <c r="M119" s="356"/>
      <c r="N119" s="34">
        <f>ROUND(SUM(N111:N118),0)</f>
        <v>0</v>
      </c>
      <c r="P119" s="122">
        <f>SUM(P111:P118)</f>
        <v>0</v>
      </c>
      <c r="Q119" s="123">
        <f>SUM(Q111:Q118)</f>
        <v>0</v>
      </c>
      <c r="R119" s="152">
        <f>SUM(R111:R118)</f>
        <v>0</v>
      </c>
      <c r="T119" s="99">
        <f>ROUND(SUM(T111:T118),0)</f>
        <v>0</v>
      </c>
      <c r="U119" s="99">
        <f>ROUND(SUM(U111:U118),0)</f>
        <v>0</v>
      </c>
      <c r="V119" s="99">
        <f>ROUND(SUM(V111:V118),0)</f>
        <v>0</v>
      </c>
      <c r="X119" s="99">
        <f>ROUND(SUM(X111:X118),0)</f>
        <v>0</v>
      </c>
      <c r="Y119" s="99">
        <f>ROUND(SUM(Y111:Y118),0)</f>
        <v>0</v>
      </c>
      <c r="AB119" s="2"/>
      <c r="AC119" s="2"/>
      <c r="AD119" s="2"/>
      <c r="AE119" s="2"/>
    </row>
    <row r="120" spans="1:31" s="21" customFormat="1" ht="23.25" customHeight="1" thickBot="1" x14ac:dyDescent="0.3">
      <c r="A120" s="4"/>
      <c r="B120" s="4"/>
      <c r="C120" s="4"/>
      <c r="D120" s="3"/>
      <c r="E120" s="3"/>
      <c r="F120" s="3"/>
      <c r="G120" s="3"/>
      <c r="H120" s="3"/>
      <c r="I120" s="3"/>
      <c r="J120" s="3"/>
      <c r="K120" s="3"/>
      <c r="L120" s="3"/>
      <c r="M120" s="3"/>
      <c r="N120" s="3"/>
      <c r="O120" s="67"/>
      <c r="P120" s="67"/>
      <c r="Q120" s="67"/>
      <c r="R120" s="67"/>
      <c r="S120" s="67"/>
      <c r="T120"/>
      <c r="U120"/>
      <c r="V120"/>
      <c r="W120" s="62"/>
      <c r="X120"/>
      <c r="Y120"/>
      <c r="AB120" s="2"/>
      <c r="AC120" s="2"/>
      <c r="AD120" s="2"/>
      <c r="AE120"/>
    </row>
    <row r="121" spans="1:31" ht="24" customHeight="1" thickBot="1" x14ac:dyDescent="0.25">
      <c r="A121" s="105" t="s">
        <v>155</v>
      </c>
      <c r="B121" s="97"/>
      <c r="C121" s="97"/>
      <c r="D121" s="97"/>
      <c r="E121" s="97"/>
      <c r="F121" s="97"/>
      <c r="G121" s="97"/>
      <c r="H121" s="97"/>
      <c r="I121" s="97"/>
      <c r="J121" s="97"/>
      <c r="K121" s="97"/>
      <c r="L121" s="97"/>
      <c r="M121" s="97"/>
      <c r="N121" s="53"/>
      <c r="T121" s="21"/>
      <c r="U121" s="21"/>
      <c r="V121" s="21"/>
      <c r="X121" s="21"/>
      <c r="Y121" s="21"/>
      <c r="AE121" s="21"/>
    </row>
    <row r="122" spans="1:31" s="2" customFormat="1" ht="20.100000000000001" customHeight="1" thickBot="1" x14ac:dyDescent="0.3">
      <c r="A122" s="35" t="s">
        <v>21</v>
      </c>
      <c r="B122" s="39" t="s">
        <v>156</v>
      </c>
      <c r="C122" s="40"/>
      <c r="D122" s="41"/>
      <c r="E122" s="41"/>
      <c r="F122" s="41"/>
      <c r="G122" s="41"/>
      <c r="H122" s="41"/>
      <c r="I122" s="41"/>
      <c r="J122" s="41"/>
      <c r="K122" s="41"/>
      <c r="L122" s="41"/>
      <c r="M122" s="41"/>
      <c r="N122" s="42"/>
      <c r="O122" s="67"/>
      <c r="S122" s="67"/>
      <c r="W122" s="62"/>
      <c r="AB122" s="5"/>
      <c r="AC122" s="5"/>
      <c r="AD122" s="5"/>
    </row>
    <row r="123" spans="1:31" ht="15" customHeight="1" thickBot="1" x14ac:dyDescent="0.3">
      <c r="A123" s="69"/>
      <c r="B123" s="399" t="s">
        <v>431</v>
      </c>
      <c r="C123" s="352"/>
      <c r="D123" s="352"/>
      <c r="E123" s="352"/>
      <c r="F123" s="352"/>
      <c r="G123" s="352"/>
      <c r="H123" s="352"/>
      <c r="I123" s="352"/>
      <c r="J123" s="352"/>
      <c r="K123" s="352"/>
      <c r="L123" s="352"/>
      <c r="M123" s="352"/>
      <c r="N123" s="353"/>
      <c r="P123" s="330" t="s">
        <v>351</v>
      </c>
      <c r="Q123" s="396"/>
      <c r="R123" s="397"/>
      <c r="T123" s="2"/>
      <c r="U123" s="2"/>
      <c r="V123" s="2"/>
      <c r="X123" s="2"/>
      <c r="Y123" s="2"/>
      <c r="AB123" s="7"/>
      <c r="AC123" s="7"/>
      <c r="AD123" s="7"/>
      <c r="AE123" s="2"/>
    </row>
    <row r="124" spans="1:31" s="47" customFormat="1" ht="15" customHeight="1" x14ac:dyDescent="0.2">
      <c r="A124" s="359" t="s">
        <v>33</v>
      </c>
      <c r="B124" s="357" t="s">
        <v>1</v>
      </c>
      <c r="C124" s="400" t="s">
        <v>55</v>
      </c>
      <c r="D124" s="401"/>
      <c r="E124" s="401"/>
      <c r="F124" s="457"/>
      <c r="G124" s="64" t="s">
        <v>157</v>
      </c>
      <c r="H124" s="364" t="s">
        <v>317</v>
      </c>
      <c r="I124" s="365"/>
      <c r="J124" s="64" t="s">
        <v>62</v>
      </c>
      <c r="K124" s="31" t="s">
        <v>401</v>
      </c>
      <c r="L124" s="389" t="s">
        <v>403</v>
      </c>
      <c r="M124" s="389" t="s">
        <v>404</v>
      </c>
      <c r="N124" s="345" t="s">
        <v>4</v>
      </c>
      <c r="O124" s="67"/>
      <c r="P124" s="393" t="s">
        <v>350</v>
      </c>
      <c r="Q124" s="394"/>
      <c r="R124" s="395"/>
      <c r="S124" s="67"/>
      <c r="T124" s="366" t="s">
        <v>303</v>
      </c>
      <c r="U124" s="367"/>
      <c r="V124" s="368"/>
      <c r="W124" s="219"/>
      <c r="X124" s="369" t="s">
        <v>304</v>
      </c>
      <c r="Y124" s="370"/>
      <c r="AB124"/>
      <c r="AC124"/>
      <c r="AD124"/>
      <c r="AE124"/>
    </row>
    <row r="125" spans="1:31" s="5" customFormat="1" ht="39.950000000000003" customHeight="1" x14ac:dyDescent="0.2">
      <c r="A125" s="360"/>
      <c r="B125" s="358"/>
      <c r="C125" s="406" t="s">
        <v>158</v>
      </c>
      <c r="D125" s="407"/>
      <c r="E125" s="407"/>
      <c r="F125" s="456"/>
      <c r="G125" s="46" t="s">
        <v>320</v>
      </c>
      <c r="H125" s="141" t="s">
        <v>319</v>
      </c>
      <c r="I125" s="140" t="s">
        <v>353</v>
      </c>
      <c r="J125" s="32" t="s">
        <v>67</v>
      </c>
      <c r="K125" s="305" t="s">
        <v>402</v>
      </c>
      <c r="L125" s="390"/>
      <c r="M125" s="390"/>
      <c r="N125" s="346"/>
      <c r="O125" s="67"/>
      <c r="P125" s="156" t="str">
        <f>$P$13</f>
        <v>-</v>
      </c>
      <c r="Q125" s="119" t="str">
        <f>$P$16</f>
        <v>-</v>
      </c>
      <c r="R125" s="149" t="s">
        <v>328</v>
      </c>
      <c r="S125" s="67"/>
      <c r="T125" s="32" t="s">
        <v>5</v>
      </c>
      <c r="U125" s="32" t="s">
        <v>6</v>
      </c>
      <c r="V125" s="32" t="s">
        <v>7</v>
      </c>
      <c r="W125" s="62"/>
      <c r="X125" s="32" t="s">
        <v>8</v>
      </c>
      <c r="Y125" s="32" t="s">
        <v>9</v>
      </c>
      <c r="AB125"/>
      <c r="AC125"/>
      <c r="AD125"/>
      <c r="AE125" s="47"/>
    </row>
    <row r="126" spans="1:31" s="7" customFormat="1" ht="15" customHeight="1" x14ac:dyDescent="0.2">
      <c r="A126" s="23" t="s">
        <v>159</v>
      </c>
      <c r="B126" s="33" t="s">
        <v>160</v>
      </c>
      <c r="C126" s="361"/>
      <c r="D126" s="362"/>
      <c r="E126" s="362"/>
      <c r="F126" s="363"/>
      <c r="G126" s="27">
        <v>1</v>
      </c>
      <c r="H126" s="142"/>
      <c r="I126" s="65"/>
      <c r="J126" s="27"/>
      <c r="K126" s="306"/>
      <c r="L126" s="65"/>
      <c r="M126" s="65"/>
      <c r="N126" s="59">
        <f>K126*J126*H126*G126</f>
        <v>0</v>
      </c>
      <c r="O126" s="67" t="str">
        <f t="shared" ref="O126:O133" si="61">IF(H126&lt;&gt;0,IF(I126="","Select duration basis!  ",""),"")&amp;IF(H126&lt;&gt;0,IF(L126="","Allocate cost!  ",""),"")&amp;IF(H126&lt;&gt;0,IF(M126="","Indicate origin!",""),"")</f>
        <v/>
      </c>
      <c r="P126" s="209"/>
      <c r="Q126" s="210"/>
      <c r="R126" s="150">
        <f t="shared" ref="R126:R133" si="62">SUM(P126+Q126)</f>
        <v>0</v>
      </c>
      <c r="S126" s="67"/>
      <c r="T126" s="72" t="str">
        <f t="shared" ref="T126:T133" si="63">IF(L126="Internal",N126,"-")</f>
        <v>-</v>
      </c>
      <c r="U126" s="72" t="str">
        <f t="shared" ref="U126:U133" si="64">IF(L126="Related",N126,"-")</f>
        <v>-</v>
      </c>
      <c r="V126" s="72" t="str">
        <f t="shared" ref="V126:V133" si="65">IF(L126="External",N126,"-")</f>
        <v>-</v>
      </c>
      <c r="W126" s="62"/>
      <c r="X126" s="72" t="str">
        <f t="shared" ref="X126:X133" si="66">IF($M126="Canadian",IF(OR($N126="",$N126=0),"-",$N126),"-")</f>
        <v>-</v>
      </c>
      <c r="Y126" s="72" t="str">
        <f t="shared" ref="Y126:Y133" si="67">IF($M126="Non-Canadian",IF(OR($N126="",$N126=0),"-",$N126),"-")</f>
        <v>-</v>
      </c>
      <c r="AB126"/>
      <c r="AC126"/>
      <c r="AD126"/>
      <c r="AE126" s="5"/>
    </row>
    <row r="127" spans="1:31" ht="15" customHeight="1" x14ac:dyDescent="0.2">
      <c r="A127" s="23" t="s">
        <v>161</v>
      </c>
      <c r="B127" s="24" t="s">
        <v>162</v>
      </c>
      <c r="C127" s="361"/>
      <c r="D127" s="362"/>
      <c r="E127" s="362"/>
      <c r="F127" s="363"/>
      <c r="G127" s="27">
        <v>1</v>
      </c>
      <c r="H127" s="142"/>
      <c r="I127" s="65"/>
      <c r="J127" s="27"/>
      <c r="K127" s="306"/>
      <c r="L127" s="65"/>
      <c r="M127" s="65"/>
      <c r="N127" s="59">
        <f t="shared" ref="N127:N133" si="68">K127*J127*H127*G127</f>
        <v>0</v>
      </c>
      <c r="O127" s="67" t="str">
        <f t="shared" si="61"/>
        <v/>
      </c>
      <c r="P127" s="209"/>
      <c r="Q127" s="210"/>
      <c r="R127" s="150">
        <f t="shared" si="62"/>
        <v>0</v>
      </c>
      <c r="T127" s="72" t="str">
        <f t="shared" si="63"/>
        <v>-</v>
      </c>
      <c r="U127" s="72" t="str">
        <f t="shared" si="64"/>
        <v>-</v>
      </c>
      <c r="V127" s="72" t="str">
        <f t="shared" si="65"/>
        <v>-</v>
      </c>
      <c r="X127" s="72" t="str">
        <f t="shared" si="66"/>
        <v>-</v>
      </c>
      <c r="Y127" s="72" t="str">
        <f t="shared" si="67"/>
        <v>-</v>
      </c>
      <c r="AE127" s="7"/>
    </row>
    <row r="128" spans="1:31" ht="15" customHeight="1" x14ac:dyDescent="0.2">
      <c r="A128" s="23" t="s">
        <v>163</v>
      </c>
      <c r="B128" s="24" t="s">
        <v>164</v>
      </c>
      <c r="C128" s="361"/>
      <c r="D128" s="362"/>
      <c r="E128" s="362"/>
      <c r="F128" s="363"/>
      <c r="G128" s="27">
        <v>1</v>
      </c>
      <c r="H128" s="142"/>
      <c r="I128" s="65"/>
      <c r="J128" s="27"/>
      <c r="K128" s="306"/>
      <c r="L128" s="65"/>
      <c r="M128" s="65"/>
      <c r="N128" s="59">
        <f t="shared" si="68"/>
        <v>0</v>
      </c>
      <c r="O128" s="67" t="str">
        <f t="shared" si="61"/>
        <v/>
      </c>
      <c r="P128" s="209"/>
      <c r="Q128" s="210"/>
      <c r="R128" s="150">
        <f t="shared" si="62"/>
        <v>0</v>
      </c>
      <c r="T128" s="72" t="str">
        <f t="shared" si="63"/>
        <v>-</v>
      </c>
      <c r="U128" s="72" t="str">
        <f t="shared" si="64"/>
        <v>-</v>
      </c>
      <c r="V128" s="72" t="str">
        <f t="shared" si="65"/>
        <v>-</v>
      </c>
      <c r="X128" s="72" t="str">
        <f t="shared" si="66"/>
        <v>-</v>
      </c>
      <c r="Y128" s="72" t="str">
        <f t="shared" si="67"/>
        <v>-</v>
      </c>
    </row>
    <row r="129" spans="1:31" ht="15" customHeight="1" x14ac:dyDescent="0.2">
      <c r="A129" s="23" t="s">
        <v>165</v>
      </c>
      <c r="B129" s="24" t="s">
        <v>166</v>
      </c>
      <c r="C129" s="361"/>
      <c r="D129" s="362"/>
      <c r="E129" s="362"/>
      <c r="F129" s="363"/>
      <c r="G129" s="27">
        <v>1</v>
      </c>
      <c r="H129" s="142"/>
      <c r="I129" s="65"/>
      <c r="J129" s="27"/>
      <c r="K129" s="306"/>
      <c r="L129" s="65"/>
      <c r="M129" s="65"/>
      <c r="N129" s="59">
        <f t="shared" si="68"/>
        <v>0</v>
      </c>
      <c r="O129" s="67" t="str">
        <f t="shared" si="61"/>
        <v/>
      </c>
      <c r="P129" s="209"/>
      <c r="Q129" s="210"/>
      <c r="R129" s="150">
        <f t="shared" si="62"/>
        <v>0</v>
      </c>
      <c r="T129" s="72" t="str">
        <f t="shared" si="63"/>
        <v>-</v>
      </c>
      <c r="U129" s="72" t="str">
        <f t="shared" si="64"/>
        <v>-</v>
      </c>
      <c r="V129" s="72" t="str">
        <f t="shared" si="65"/>
        <v>-</v>
      </c>
      <c r="X129" s="72" t="str">
        <f t="shared" si="66"/>
        <v>-</v>
      </c>
      <c r="Y129" s="72" t="str">
        <f t="shared" si="67"/>
        <v>-</v>
      </c>
    </row>
    <row r="130" spans="1:31" ht="15" customHeight="1" x14ac:dyDescent="0.25">
      <c r="A130" s="23" t="s">
        <v>167</v>
      </c>
      <c r="B130" s="24" t="s">
        <v>168</v>
      </c>
      <c r="C130" s="361"/>
      <c r="D130" s="362"/>
      <c r="E130" s="362"/>
      <c r="F130" s="363"/>
      <c r="G130" s="27">
        <v>1</v>
      </c>
      <c r="H130" s="142"/>
      <c r="I130" s="65"/>
      <c r="J130" s="27"/>
      <c r="K130" s="306"/>
      <c r="L130" s="65"/>
      <c r="M130" s="65"/>
      <c r="N130" s="59">
        <f t="shared" si="68"/>
        <v>0</v>
      </c>
      <c r="O130" s="67" t="str">
        <f t="shared" si="61"/>
        <v/>
      </c>
      <c r="P130" s="209"/>
      <c r="Q130" s="210"/>
      <c r="R130" s="150">
        <f t="shared" si="62"/>
        <v>0</v>
      </c>
      <c r="T130" s="72" t="str">
        <f t="shared" si="63"/>
        <v>-</v>
      </c>
      <c r="U130" s="72" t="str">
        <f t="shared" si="64"/>
        <v>-</v>
      </c>
      <c r="V130" s="72" t="str">
        <f t="shared" si="65"/>
        <v>-</v>
      </c>
      <c r="X130" s="72" t="str">
        <f t="shared" si="66"/>
        <v>-</v>
      </c>
      <c r="Y130" s="72" t="str">
        <f t="shared" si="67"/>
        <v>-</v>
      </c>
      <c r="AB130" s="2"/>
      <c r="AC130" s="2"/>
      <c r="AD130" s="2"/>
    </row>
    <row r="131" spans="1:31" ht="15" customHeight="1" x14ac:dyDescent="0.2">
      <c r="A131" s="23" t="s">
        <v>169</v>
      </c>
      <c r="B131" s="24" t="s">
        <v>170</v>
      </c>
      <c r="C131" s="361"/>
      <c r="D131" s="362"/>
      <c r="E131" s="362"/>
      <c r="F131" s="363"/>
      <c r="G131" s="27">
        <v>1</v>
      </c>
      <c r="H131" s="142"/>
      <c r="I131" s="65"/>
      <c r="J131" s="27"/>
      <c r="K131" s="306"/>
      <c r="L131" s="65"/>
      <c r="M131" s="65"/>
      <c r="N131" s="59">
        <f t="shared" si="68"/>
        <v>0</v>
      </c>
      <c r="O131" s="67" t="str">
        <f t="shared" si="61"/>
        <v/>
      </c>
      <c r="P131" s="209"/>
      <c r="Q131" s="210"/>
      <c r="R131" s="150">
        <f t="shared" si="62"/>
        <v>0</v>
      </c>
      <c r="T131" s="72" t="str">
        <f t="shared" si="63"/>
        <v>-</v>
      </c>
      <c r="U131" s="72" t="str">
        <f t="shared" si="64"/>
        <v>-</v>
      </c>
      <c r="V131" s="72" t="str">
        <f t="shared" si="65"/>
        <v>-</v>
      </c>
      <c r="X131" s="72" t="str">
        <f t="shared" si="66"/>
        <v>-</v>
      </c>
      <c r="Y131" s="72" t="str">
        <f t="shared" si="67"/>
        <v>-</v>
      </c>
    </row>
    <row r="132" spans="1:31" ht="15" customHeight="1" x14ac:dyDescent="0.25">
      <c r="A132" s="23" t="s">
        <v>171</v>
      </c>
      <c r="B132" s="24" t="s">
        <v>172</v>
      </c>
      <c r="C132" s="361"/>
      <c r="D132" s="362"/>
      <c r="E132" s="362"/>
      <c r="F132" s="363"/>
      <c r="G132" s="27">
        <v>1</v>
      </c>
      <c r="H132" s="142"/>
      <c r="I132" s="65"/>
      <c r="J132" s="27"/>
      <c r="K132" s="306"/>
      <c r="L132" s="65"/>
      <c r="M132" s="65"/>
      <c r="N132" s="59">
        <f t="shared" si="68"/>
        <v>0</v>
      </c>
      <c r="O132" s="67" t="str">
        <f t="shared" si="61"/>
        <v/>
      </c>
      <c r="P132" s="209"/>
      <c r="Q132" s="210"/>
      <c r="R132" s="150">
        <f t="shared" si="62"/>
        <v>0</v>
      </c>
      <c r="T132" s="72" t="str">
        <f t="shared" si="63"/>
        <v>-</v>
      </c>
      <c r="U132" s="72" t="str">
        <f t="shared" si="64"/>
        <v>-</v>
      </c>
      <c r="V132" s="72" t="str">
        <f t="shared" si="65"/>
        <v>-</v>
      </c>
      <c r="X132" s="72" t="str">
        <f t="shared" si="66"/>
        <v>-</v>
      </c>
      <c r="Y132" s="72" t="str">
        <f t="shared" si="67"/>
        <v>-</v>
      </c>
      <c r="AB132" s="2"/>
      <c r="AC132" s="2"/>
      <c r="AD132" s="2"/>
    </row>
    <row r="133" spans="1:31" s="2" customFormat="1" ht="15" customHeight="1" x14ac:dyDescent="0.25">
      <c r="A133" s="23" t="s">
        <v>173</v>
      </c>
      <c r="B133" s="24" t="s">
        <v>57</v>
      </c>
      <c r="C133" s="361"/>
      <c r="D133" s="362"/>
      <c r="E133" s="362"/>
      <c r="F133" s="363"/>
      <c r="G133" s="27">
        <v>1</v>
      </c>
      <c r="H133" s="142"/>
      <c r="I133" s="65"/>
      <c r="J133" s="27"/>
      <c r="K133" s="306"/>
      <c r="L133" s="65"/>
      <c r="M133" s="65"/>
      <c r="N133" s="59">
        <f t="shared" si="68"/>
        <v>0</v>
      </c>
      <c r="O133" s="67" t="str">
        <f t="shared" si="61"/>
        <v/>
      </c>
      <c r="P133" s="209"/>
      <c r="Q133" s="210"/>
      <c r="R133" s="150">
        <f t="shared" si="62"/>
        <v>0</v>
      </c>
      <c r="S133" s="67"/>
      <c r="T133" s="72" t="str">
        <f t="shared" si="63"/>
        <v>-</v>
      </c>
      <c r="U133" s="72" t="str">
        <f t="shared" si="64"/>
        <v>-</v>
      </c>
      <c r="V133" s="72" t="str">
        <f t="shared" si="65"/>
        <v>-</v>
      </c>
      <c r="W133" s="62"/>
      <c r="X133" s="72" t="str">
        <f t="shared" si="66"/>
        <v>-</v>
      </c>
      <c r="Y133" s="72" t="str">
        <f t="shared" si="67"/>
        <v>-</v>
      </c>
      <c r="AB133"/>
      <c r="AC133"/>
      <c r="AD133"/>
      <c r="AE133"/>
    </row>
    <row r="134" spans="1:31" ht="15" customHeight="1" thickBot="1" x14ac:dyDescent="0.3">
      <c r="A134" s="37" t="s">
        <v>21</v>
      </c>
      <c r="B134" s="38" t="s">
        <v>174</v>
      </c>
      <c r="C134" s="354"/>
      <c r="D134" s="355"/>
      <c r="E134" s="355"/>
      <c r="F134" s="355"/>
      <c r="G134" s="355"/>
      <c r="H134" s="355"/>
      <c r="I134" s="355"/>
      <c r="J134" s="355"/>
      <c r="K134" s="355"/>
      <c r="L134" s="355"/>
      <c r="M134" s="356"/>
      <c r="N134" s="34">
        <f>ROUND(SUM(N126:N133),0)</f>
        <v>0</v>
      </c>
      <c r="P134" s="122">
        <f>SUM(P126:P133)</f>
        <v>0</v>
      </c>
      <c r="Q134" s="123">
        <f>SUM(Q126:Q133)</f>
        <v>0</v>
      </c>
      <c r="R134" s="152">
        <f>SUM(R126:R133)</f>
        <v>0</v>
      </c>
      <c r="T134" s="98">
        <f>ROUND(SUM(T126:T133),0)</f>
        <v>0</v>
      </c>
      <c r="U134" s="98">
        <f>ROUND(SUM(U126:U133),0)</f>
        <v>0</v>
      </c>
      <c r="V134" s="98">
        <f>ROUND(SUM(V126:V133),0)</f>
        <v>0</v>
      </c>
      <c r="X134" s="98">
        <f>ROUND(SUM(X126:X133),0)</f>
        <v>0</v>
      </c>
      <c r="Y134" s="98">
        <f>ROUND(SUM(Y126:Y133),0)</f>
        <v>0</v>
      </c>
      <c r="AB134" s="47"/>
      <c r="AC134" s="47"/>
      <c r="AD134" s="47"/>
      <c r="AE134" s="2"/>
    </row>
    <row r="135" spans="1:31" s="2" customFormat="1" ht="19.5" customHeight="1" thickBot="1" x14ac:dyDescent="0.3">
      <c r="A135" s="12"/>
      <c r="B135" s="11"/>
      <c r="C135" s="11"/>
      <c r="D135" s="9"/>
      <c r="E135" s="13"/>
      <c r="F135" s="13"/>
      <c r="G135" s="13"/>
      <c r="H135" s="13"/>
      <c r="I135" s="13"/>
      <c r="J135" s="13"/>
      <c r="K135" s="13"/>
      <c r="L135" s="13"/>
      <c r="M135" s="13"/>
      <c r="N135" s="57"/>
      <c r="O135" s="67"/>
      <c r="P135" s="67"/>
      <c r="Q135" s="67"/>
      <c r="R135" s="67"/>
      <c r="S135" s="67"/>
      <c r="T135"/>
      <c r="U135"/>
      <c r="V135"/>
      <c r="W135" s="62"/>
      <c r="X135"/>
      <c r="Y135"/>
      <c r="AB135"/>
      <c r="AC135"/>
      <c r="AD135"/>
      <c r="AE135"/>
    </row>
    <row r="136" spans="1:31" ht="20.100000000000001" customHeight="1" thickBot="1" x14ac:dyDescent="0.3">
      <c r="A136" s="35">
        <v>12</v>
      </c>
      <c r="B136" s="39" t="s">
        <v>314</v>
      </c>
      <c r="C136" s="40"/>
      <c r="D136" s="41"/>
      <c r="E136" s="41"/>
      <c r="F136" s="41"/>
      <c r="G136" s="41"/>
      <c r="H136" s="41"/>
      <c r="I136" s="41"/>
      <c r="J136" s="41"/>
      <c r="K136" s="41"/>
      <c r="L136" s="41"/>
      <c r="M136" s="41"/>
      <c r="N136" s="42"/>
      <c r="P136" s="330" t="s">
        <v>351</v>
      </c>
      <c r="Q136" s="396"/>
      <c r="R136" s="397"/>
      <c r="T136" s="2"/>
      <c r="U136" s="2"/>
      <c r="V136" s="2"/>
      <c r="X136" s="2"/>
      <c r="Y136" s="2"/>
      <c r="AE136" s="2"/>
    </row>
    <row r="137" spans="1:31" s="47" customFormat="1" ht="15" customHeight="1" x14ac:dyDescent="0.2">
      <c r="A137" s="359" t="s">
        <v>33</v>
      </c>
      <c r="B137" s="357" t="s">
        <v>1</v>
      </c>
      <c r="C137" s="400" t="s">
        <v>55</v>
      </c>
      <c r="D137" s="401"/>
      <c r="E137" s="401"/>
      <c r="F137" s="457"/>
      <c r="G137" s="64" t="s">
        <v>157</v>
      </c>
      <c r="H137" s="364" t="s">
        <v>317</v>
      </c>
      <c r="I137" s="365"/>
      <c r="J137" s="64" t="s">
        <v>62</v>
      </c>
      <c r="K137" s="31" t="s">
        <v>401</v>
      </c>
      <c r="L137" s="389" t="s">
        <v>403</v>
      </c>
      <c r="M137" s="389" t="s">
        <v>404</v>
      </c>
      <c r="N137" s="345" t="s">
        <v>4</v>
      </c>
      <c r="O137" s="67"/>
      <c r="P137" s="393" t="s">
        <v>350</v>
      </c>
      <c r="Q137" s="394"/>
      <c r="R137" s="395"/>
      <c r="S137" s="67"/>
      <c r="T137" s="366" t="s">
        <v>303</v>
      </c>
      <c r="U137" s="367"/>
      <c r="V137" s="368"/>
      <c r="W137" s="219"/>
      <c r="X137" s="369" t="s">
        <v>304</v>
      </c>
      <c r="Y137" s="370"/>
      <c r="AB137"/>
      <c r="AC137"/>
      <c r="AD137"/>
      <c r="AE137"/>
    </row>
    <row r="138" spans="1:31" ht="39.950000000000003" customHeight="1" x14ac:dyDescent="0.2">
      <c r="A138" s="360"/>
      <c r="B138" s="358"/>
      <c r="C138" s="406" t="s">
        <v>158</v>
      </c>
      <c r="D138" s="407"/>
      <c r="E138" s="407"/>
      <c r="F138" s="456"/>
      <c r="G138" s="46" t="s">
        <v>320</v>
      </c>
      <c r="H138" s="141" t="s">
        <v>319</v>
      </c>
      <c r="I138" s="140" t="s">
        <v>353</v>
      </c>
      <c r="J138" s="32" t="s">
        <v>67</v>
      </c>
      <c r="K138" s="305" t="s">
        <v>402</v>
      </c>
      <c r="L138" s="390"/>
      <c r="M138" s="390"/>
      <c r="N138" s="346"/>
      <c r="P138" s="156" t="str">
        <f>$P$13</f>
        <v>-</v>
      </c>
      <c r="Q138" s="119" t="str">
        <f>$P$16</f>
        <v>-</v>
      </c>
      <c r="R138" s="149" t="s">
        <v>328</v>
      </c>
      <c r="T138" s="32" t="s">
        <v>5</v>
      </c>
      <c r="U138" s="32" t="s">
        <v>6</v>
      </c>
      <c r="V138" s="32" t="s">
        <v>7</v>
      </c>
      <c r="X138" s="32" t="s">
        <v>8</v>
      </c>
      <c r="Y138" s="32" t="s">
        <v>9</v>
      </c>
      <c r="AE138" s="47"/>
    </row>
    <row r="139" spans="1:31" ht="15" customHeight="1" x14ac:dyDescent="0.2">
      <c r="A139" s="23" t="s">
        <v>175</v>
      </c>
      <c r="B139" s="24" t="s">
        <v>176</v>
      </c>
      <c r="C139" s="361"/>
      <c r="D139" s="362"/>
      <c r="E139" s="362"/>
      <c r="F139" s="363"/>
      <c r="G139" s="27">
        <v>1</v>
      </c>
      <c r="H139" s="142"/>
      <c r="I139" s="65"/>
      <c r="J139" s="27"/>
      <c r="K139" s="306"/>
      <c r="L139" s="65"/>
      <c r="M139" s="65"/>
      <c r="N139" s="59">
        <f t="shared" ref="N139:N150" si="69">K139*J139*H139*G139</f>
        <v>0</v>
      </c>
      <c r="O139" s="67" t="str">
        <f t="shared" ref="O139:O150" si="70">IF(H139&lt;&gt;0,IF(I139="","Select duration basis!  ",""),"")&amp;IF(H139&lt;&gt;0,IF(L139="","Allocate cost!  ",""),"")&amp;IF(H139&lt;&gt;0,IF(M139="","Indicate origin!",""),"")</f>
        <v/>
      </c>
      <c r="P139" s="209"/>
      <c r="Q139" s="210"/>
      <c r="R139" s="150">
        <f t="shared" ref="R139:R150" si="71">SUM(P139+Q139)</f>
        <v>0</v>
      </c>
      <c r="T139" s="72" t="str">
        <f t="shared" ref="T139:T150" si="72">IF(L139="Internal",N139,"-")</f>
        <v>-</v>
      </c>
      <c r="U139" s="72" t="str">
        <f t="shared" ref="U139:U150" si="73">IF(L139="Related",N139,"-")</f>
        <v>-</v>
      </c>
      <c r="V139" s="72" t="str">
        <f t="shared" ref="V139:V150" si="74">IF(L139="External",N139,"-")</f>
        <v>-</v>
      </c>
      <c r="X139" s="72" t="str">
        <f t="shared" ref="X139:X150" si="75">IF($M139="Canadian",IF(OR($N139="",$N139=0),"-",$N139),"-")</f>
        <v>-</v>
      </c>
      <c r="Y139" s="72" t="str">
        <f t="shared" ref="Y139:Y150" si="76">IF($M139="Non-Canadian",IF(OR($N139="",$N139=0),"-",$N139),"-")</f>
        <v>-</v>
      </c>
    </row>
    <row r="140" spans="1:31" ht="15" customHeight="1" x14ac:dyDescent="0.2">
      <c r="A140" s="23" t="s">
        <v>177</v>
      </c>
      <c r="B140" s="24" t="s">
        <v>178</v>
      </c>
      <c r="C140" s="361"/>
      <c r="D140" s="362"/>
      <c r="E140" s="362"/>
      <c r="F140" s="363"/>
      <c r="G140" s="27">
        <v>1</v>
      </c>
      <c r="H140" s="142"/>
      <c r="I140" s="65"/>
      <c r="J140" s="27"/>
      <c r="K140" s="306"/>
      <c r="L140" s="65"/>
      <c r="M140" s="65"/>
      <c r="N140" s="59">
        <f t="shared" si="69"/>
        <v>0</v>
      </c>
      <c r="O140" s="67" t="str">
        <f t="shared" si="70"/>
        <v/>
      </c>
      <c r="P140" s="209"/>
      <c r="Q140" s="210"/>
      <c r="R140" s="150">
        <f t="shared" si="71"/>
        <v>0</v>
      </c>
      <c r="T140" s="72" t="str">
        <f t="shared" si="72"/>
        <v>-</v>
      </c>
      <c r="U140" s="72" t="str">
        <f t="shared" si="73"/>
        <v>-</v>
      </c>
      <c r="V140" s="72" t="str">
        <f t="shared" si="74"/>
        <v>-</v>
      </c>
      <c r="X140" s="72" t="str">
        <f t="shared" si="75"/>
        <v>-</v>
      </c>
      <c r="Y140" s="72" t="str">
        <f t="shared" si="76"/>
        <v>-</v>
      </c>
    </row>
    <row r="141" spans="1:31" ht="15" customHeight="1" x14ac:dyDescent="0.2">
      <c r="A141" s="23" t="s">
        <v>179</v>
      </c>
      <c r="B141" s="24" t="s">
        <v>180</v>
      </c>
      <c r="C141" s="361"/>
      <c r="D141" s="362"/>
      <c r="E141" s="362"/>
      <c r="F141" s="363"/>
      <c r="G141" s="27">
        <v>1</v>
      </c>
      <c r="H141" s="142"/>
      <c r="I141" s="65"/>
      <c r="J141" s="27"/>
      <c r="K141" s="306"/>
      <c r="L141" s="65"/>
      <c r="M141" s="65"/>
      <c r="N141" s="59">
        <f t="shared" si="69"/>
        <v>0</v>
      </c>
      <c r="O141" s="67" t="str">
        <f t="shared" si="70"/>
        <v/>
      </c>
      <c r="P141" s="209"/>
      <c r="Q141" s="210"/>
      <c r="R141" s="150">
        <f t="shared" si="71"/>
        <v>0</v>
      </c>
      <c r="T141" s="72" t="str">
        <f t="shared" si="72"/>
        <v>-</v>
      </c>
      <c r="U141" s="72" t="str">
        <f t="shared" si="73"/>
        <v>-</v>
      </c>
      <c r="V141" s="72" t="str">
        <f t="shared" si="74"/>
        <v>-</v>
      </c>
      <c r="X141" s="72" t="str">
        <f t="shared" si="75"/>
        <v>-</v>
      </c>
      <c r="Y141" s="72" t="str">
        <f t="shared" si="76"/>
        <v>-</v>
      </c>
    </row>
    <row r="142" spans="1:31" ht="15" customHeight="1" x14ac:dyDescent="0.2">
      <c r="A142" s="23" t="s">
        <v>181</v>
      </c>
      <c r="B142" s="24" t="s">
        <v>182</v>
      </c>
      <c r="C142" s="361"/>
      <c r="D142" s="362"/>
      <c r="E142" s="362"/>
      <c r="F142" s="363"/>
      <c r="G142" s="27">
        <v>1</v>
      </c>
      <c r="H142" s="142"/>
      <c r="I142" s="65"/>
      <c r="J142" s="27"/>
      <c r="K142" s="306"/>
      <c r="L142" s="65"/>
      <c r="M142" s="65"/>
      <c r="N142" s="59">
        <f t="shared" si="69"/>
        <v>0</v>
      </c>
      <c r="O142" s="67" t="str">
        <f t="shared" si="70"/>
        <v/>
      </c>
      <c r="P142" s="209"/>
      <c r="Q142" s="210"/>
      <c r="R142" s="150">
        <f t="shared" si="71"/>
        <v>0</v>
      </c>
      <c r="T142" s="72" t="str">
        <f t="shared" si="72"/>
        <v>-</v>
      </c>
      <c r="U142" s="72" t="str">
        <f t="shared" si="73"/>
        <v>-</v>
      </c>
      <c r="V142" s="72" t="str">
        <f t="shared" si="74"/>
        <v>-</v>
      </c>
      <c r="X142" s="72" t="str">
        <f t="shared" si="75"/>
        <v>-</v>
      </c>
      <c r="Y142" s="72" t="str">
        <f t="shared" si="76"/>
        <v>-</v>
      </c>
    </row>
    <row r="143" spans="1:31" ht="15" customHeight="1" x14ac:dyDescent="0.2">
      <c r="A143" s="23" t="s">
        <v>183</v>
      </c>
      <c r="B143" s="24" t="s">
        <v>184</v>
      </c>
      <c r="C143" s="361"/>
      <c r="D143" s="362"/>
      <c r="E143" s="362"/>
      <c r="F143" s="363"/>
      <c r="G143" s="27">
        <v>1</v>
      </c>
      <c r="H143" s="142"/>
      <c r="I143" s="65"/>
      <c r="J143" s="27"/>
      <c r="K143" s="306"/>
      <c r="L143" s="65"/>
      <c r="M143" s="65"/>
      <c r="N143" s="59">
        <f t="shared" si="69"/>
        <v>0</v>
      </c>
      <c r="O143" s="67" t="str">
        <f t="shared" si="70"/>
        <v/>
      </c>
      <c r="P143" s="209"/>
      <c r="Q143" s="210"/>
      <c r="R143" s="150">
        <f t="shared" si="71"/>
        <v>0</v>
      </c>
      <c r="T143" s="72" t="str">
        <f t="shared" si="72"/>
        <v>-</v>
      </c>
      <c r="U143" s="72" t="str">
        <f t="shared" si="73"/>
        <v>-</v>
      </c>
      <c r="V143" s="72" t="str">
        <f t="shared" si="74"/>
        <v>-</v>
      </c>
      <c r="X143" s="72" t="str">
        <f t="shared" si="75"/>
        <v>-</v>
      </c>
      <c r="Y143" s="72" t="str">
        <f t="shared" si="76"/>
        <v>-</v>
      </c>
    </row>
    <row r="144" spans="1:31" ht="15" customHeight="1" x14ac:dyDescent="0.2">
      <c r="A144" s="23" t="s">
        <v>185</v>
      </c>
      <c r="B144" s="24" t="s">
        <v>312</v>
      </c>
      <c r="C144" s="361"/>
      <c r="D144" s="362"/>
      <c r="E144" s="362"/>
      <c r="F144" s="363"/>
      <c r="G144" s="27">
        <v>1</v>
      </c>
      <c r="H144" s="142"/>
      <c r="I144" s="65"/>
      <c r="J144" s="27"/>
      <c r="K144" s="306"/>
      <c r="L144" s="65"/>
      <c r="M144" s="65"/>
      <c r="N144" s="59">
        <f t="shared" si="69"/>
        <v>0</v>
      </c>
      <c r="O144" s="67" t="str">
        <f t="shared" si="70"/>
        <v/>
      </c>
      <c r="P144" s="209"/>
      <c r="Q144" s="210"/>
      <c r="R144" s="150">
        <f t="shared" si="71"/>
        <v>0</v>
      </c>
      <c r="T144" s="72" t="str">
        <f t="shared" si="72"/>
        <v>-</v>
      </c>
      <c r="U144" s="72" t="str">
        <f t="shared" si="73"/>
        <v>-</v>
      </c>
      <c r="V144" s="72" t="str">
        <f t="shared" si="74"/>
        <v>-</v>
      </c>
      <c r="X144" s="72" t="str">
        <f t="shared" si="75"/>
        <v>-</v>
      </c>
      <c r="Y144" s="72" t="str">
        <f t="shared" si="76"/>
        <v>-</v>
      </c>
    </row>
    <row r="145" spans="1:31" ht="15" customHeight="1" x14ac:dyDescent="0.2">
      <c r="A145" s="23" t="s">
        <v>186</v>
      </c>
      <c r="B145" s="24" t="s">
        <v>187</v>
      </c>
      <c r="C145" s="361"/>
      <c r="D145" s="362"/>
      <c r="E145" s="362"/>
      <c r="F145" s="363"/>
      <c r="G145" s="27">
        <v>1</v>
      </c>
      <c r="H145" s="142"/>
      <c r="I145" s="65"/>
      <c r="J145" s="27"/>
      <c r="K145" s="306"/>
      <c r="L145" s="65"/>
      <c r="M145" s="65"/>
      <c r="N145" s="59">
        <f t="shared" si="69"/>
        <v>0</v>
      </c>
      <c r="O145" s="67" t="str">
        <f t="shared" si="70"/>
        <v/>
      </c>
      <c r="P145" s="209"/>
      <c r="Q145" s="210"/>
      <c r="R145" s="150">
        <f t="shared" si="71"/>
        <v>0</v>
      </c>
      <c r="T145" s="72" t="str">
        <f t="shared" si="72"/>
        <v>-</v>
      </c>
      <c r="U145" s="72" t="str">
        <f t="shared" si="73"/>
        <v>-</v>
      </c>
      <c r="V145" s="72" t="str">
        <f t="shared" si="74"/>
        <v>-</v>
      </c>
      <c r="X145" s="72" t="str">
        <f t="shared" si="75"/>
        <v>-</v>
      </c>
      <c r="Y145" s="72" t="str">
        <f t="shared" si="76"/>
        <v>-</v>
      </c>
    </row>
    <row r="146" spans="1:31" ht="15" customHeight="1" x14ac:dyDescent="0.2">
      <c r="A146" s="23" t="s">
        <v>188</v>
      </c>
      <c r="B146" s="24" t="s">
        <v>189</v>
      </c>
      <c r="C146" s="361"/>
      <c r="D146" s="362"/>
      <c r="E146" s="362"/>
      <c r="F146" s="363"/>
      <c r="G146" s="27">
        <v>1</v>
      </c>
      <c r="H146" s="142"/>
      <c r="I146" s="65"/>
      <c r="J146" s="27"/>
      <c r="K146" s="306"/>
      <c r="L146" s="65"/>
      <c r="M146" s="65"/>
      <c r="N146" s="59">
        <f t="shared" si="69"/>
        <v>0</v>
      </c>
      <c r="O146" s="67" t="str">
        <f t="shared" si="70"/>
        <v/>
      </c>
      <c r="P146" s="209"/>
      <c r="Q146" s="210"/>
      <c r="R146" s="150">
        <f t="shared" si="71"/>
        <v>0</v>
      </c>
      <c r="T146" s="72" t="str">
        <f t="shared" si="72"/>
        <v>-</v>
      </c>
      <c r="U146" s="72" t="str">
        <f t="shared" si="73"/>
        <v>-</v>
      </c>
      <c r="V146" s="72" t="str">
        <f t="shared" si="74"/>
        <v>-</v>
      </c>
      <c r="X146" s="72" t="str">
        <f t="shared" si="75"/>
        <v>-</v>
      </c>
      <c r="Y146" s="72" t="str">
        <f t="shared" si="76"/>
        <v>-</v>
      </c>
    </row>
    <row r="147" spans="1:31" ht="15" customHeight="1" x14ac:dyDescent="0.25">
      <c r="A147" s="23" t="s">
        <v>190</v>
      </c>
      <c r="B147" s="24" t="s">
        <v>191</v>
      </c>
      <c r="C147" s="361"/>
      <c r="D147" s="362"/>
      <c r="E147" s="362"/>
      <c r="F147" s="363"/>
      <c r="G147" s="27">
        <v>1</v>
      </c>
      <c r="H147" s="142"/>
      <c r="I147" s="65"/>
      <c r="J147" s="27"/>
      <c r="K147" s="306"/>
      <c r="L147" s="65"/>
      <c r="M147" s="65"/>
      <c r="N147" s="59">
        <f t="shared" si="69"/>
        <v>0</v>
      </c>
      <c r="O147" s="67" t="str">
        <f t="shared" si="70"/>
        <v/>
      </c>
      <c r="P147" s="209"/>
      <c r="Q147" s="210"/>
      <c r="R147" s="150">
        <f t="shared" si="71"/>
        <v>0</v>
      </c>
      <c r="T147" s="72" t="str">
        <f t="shared" si="72"/>
        <v>-</v>
      </c>
      <c r="U147" s="72" t="str">
        <f t="shared" si="73"/>
        <v>-</v>
      </c>
      <c r="V147" s="72" t="str">
        <f t="shared" si="74"/>
        <v>-</v>
      </c>
      <c r="X147" s="72" t="str">
        <f t="shared" si="75"/>
        <v>-</v>
      </c>
      <c r="Y147" s="72" t="str">
        <f t="shared" si="76"/>
        <v>-</v>
      </c>
      <c r="AB147" s="2"/>
      <c r="AC147" s="2"/>
      <c r="AD147" s="2"/>
    </row>
    <row r="148" spans="1:31" ht="15" customHeight="1" x14ac:dyDescent="0.2">
      <c r="A148" s="23" t="s">
        <v>192</v>
      </c>
      <c r="B148" s="24" t="s">
        <v>193</v>
      </c>
      <c r="C148" s="361"/>
      <c r="D148" s="362"/>
      <c r="E148" s="362"/>
      <c r="F148" s="363"/>
      <c r="G148" s="27">
        <v>1</v>
      </c>
      <c r="H148" s="142"/>
      <c r="I148" s="65"/>
      <c r="J148" s="27"/>
      <c r="K148" s="306"/>
      <c r="L148" s="65"/>
      <c r="M148" s="65"/>
      <c r="N148" s="59">
        <f t="shared" si="69"/>
        <v>0</v>
      </c>
      <c r="O148" s="67" t="str">
        <f t="shared" si="70"/>
        <v/>
      </c>
      <c r="P148" s="209"/>
      <c r="Q148" s="210"/>
      <c r="R148" s="150">
        <f t="shared" si="71"/>
        <v>0</v>
      </c>
      <c r="T148" s="72" t="str">
        <f t="shared" si="72"/>
        <v>-</v>
      </c>
      <c r="U148" s="72" t="str">
        <f t="shared" si="73"/>
        <v>-</v>
      </c>
      <c r="V148" s="72" t="str">
        <f t="shared" si="74"/>
        <v>-</v>
      </c>
      <c r="X148" s="72" t="str">
        <f t="shared" si="75"/>
        <v>-</v>
      </c>
      <c r="Y148" s="72" t="str">
        <f t="shared" si="76"/>
        <v>-</v>
      </c>
    </row>
    <row r="149" spans="1:31" ht="15" customHeight="1" x14ac:dyDescent="0.2">
      <c r="A149" s="23" t="s">
        <v>194</v>
      </c>
      <c r="B149" s="24" t="s">
        <v>172</v>
      </c>
      <c r="C149" s="361"/>
      <c r="D149" s="362"/>
      <c r="E149" s="362"/>
      <c r="F149" s="363"/>
      <c r="G149" s="27">
        <v>1</v>
      </c>
      <c r="H149" s="142"/>
      <c r="I149" s="65"/>
      <c r="J149" s="27"/>
      <c r="K149" s="306"/>
      <c r="L149" s="65"/>
      <c r="M149" s="65"/>
      <c r="N149" s="59">
        <f t="shared" si="69"/>
        <v>0</v>
      </c>
      <c r="O149" s="67" t="str">
        <f t="shared" si="70"/>
        <v/>
      </c>
      <c r="P149" s="209"/>
      <c r="Q149" s="210"/>
      <c r="R149" s="150">
        <f t="shared" si="71"/>
        <v>0</v>
      </c>
      <c r="T149" s="72" t="str">
        <f t="shared" si="72"/>
        <v>-</v>
      </c>
      <c r="U149" s="72" t="str">
        <f t="shared" si="73"/>
        <v>-</v>
      </c>
      <c r="V149" s="72" t="str">
        <f t="shared" si="74"/>
        <v>-</v>
      </c>
      <c r="X149" s="72" t="str">
        <f t="shared" si="75"/>
        <v>-</v>
      </c>
      <c r="Y149" s="72" t="str">
        <f t="shared" si="76"/>
        <v>-</v>
      </c>
    </row>
    <row r="150" spans="1:31" s="2" customFormat="1" ht="15" customHeight="1" x14ac:dyDescent="0.25">
      <c r="A150" s="23" t="s">
        <v>195</v>
      </c>
      <c r="B150" s="24" t="s">
        <v>57</v>
      </c>
      <c r="C150" s="361"/>
      <c r="D150" s="362"/>
      <c r="E150" s="362"/>
      <c r="F150" s="363"/>
      <c r="G150" s="27">
        <v>1</v>
      </c>
      <c r="H150" s="142"/>
      <c r="I150" s="65"/>
      <c r="J150" s="27"/>
      <c r="K150" s="306"/>
      <c r="L150" s="65"/>
      <c r="M150" s="65"/>
      <c r="N150" s="59">
        <f t="shared" si="69"/>
        <v>0</v>
      </c>
      <c r="O150" s="67" t="str">
        <f t="shared" si="70"/>
        <v/>
      </c>
      <c r="P150" s="209"/>
      <c r="Q150" s="210"/>
      <c r="R150" s="150">
        <f t="shared" si="71"/>
        <v>0</v>
      </c>
      <c r="S150" s="67"/>
      <c r="T150" s="72" t="str">
        <f t="shared" si="72"/>
        <v>-</v>
      </c>
      <c r="U150" s="72" t="str">
        <f t="shared" si="73"/>
        <v>-</v>
      </c>
      <c r="V150" s="72" t="str">
        <f t="shared" si="74"/>
        <v>-</v>
      </c>
      <c r="W150" s="62"/>
      <c r="X150" s="72" t="str">
        <f t="shared" si="75"/>
        <v>-</v>
      </c>
      <c r="Y150" s="72" t="str">
        <f t="shared" si="76"/>
        <v>-</v>
      </c>
      <c r="AB150"/>
      <c r="AC150"/>
      <c r="AD150"/>
      <c r="AE150"/>
    </row>
    <row r="151" spans="1:31" ht="15" customHeight="1" thickBot="1" x14ac:dyDescent="0.3">
      <c r="A151" s="37" t="s">
        <v>22</v>
      </c>
      <c r="B151" s="38" t="s">
        <v>313</v>
      </c>
      <c r="C151" s="354"/>
      <c r="D151" s="355"/>
      <c r="E151" s="355"/>
      <c r="F151" s="355"/>
      <c r="G151" s="355"/>
      <c r="H151" s="355"/>
      <c r="I151" s="355"/>
      <c r="J151" s="355"/>
      <c r="K151" s="355"/>
      <c r="L151" s="355"/>
      <c r="M151" s="356"/>
      <c r="N151" s="34">
        <f>ROUND(SUM(N139:N150),0)</f>
        <v>0</v>
      </c>
      <c r="P151" s="122">
        <f>SUM(P139:P150)</f>
        <v>0</v>
      </c>
      <c r="Q151" s="123">
        <f>SUM(Q139:Q150)</f>
        <v>0</v>
      </c>
      <c r="R151" s="152">
        <f>SUM(R139:R150)</f>
        <v>0</v>
      </c>
      <c r="T151" s="98">
        <f>ROUND(SUM(T139:T150),0)</f>
        <v>0</v>
      </c>
      <c r="U151" s="98">
        <f>ROUND(SUM(U139:U150),0)</f>
        <v>0</v>
      </c>
      <c r="V151" s="98">
        <f>ROUND(SUM(V139:V150),0)</f>
        <v>0</v>
      </c>
      <c r="X151" s="98">
        <f>ROUND(SUM(X139:X150),0)</f>
        <v>0</v>
      </c>
      <c r="Y151" s="98">
        <f>ROUND(SUM(Y139:Y150),0)</f>
        <v>0</v>
      </c>
      <c r="AE151" s="2"/>
    </row>
    <row r="152" spans="1:31" ht="24" customHeight="1" x14ac:dyDescent="0.2"/>
    <row r="153" spans="1:31" ht="17.100000000000001" customHeight="1" x14ac:dyDescent="0.2">
      <c r="A153" s="374" t="s">
        <v>315</v>
      </c>
      <c r="B153" s="375"/>
      <c r="C153" s="375"/>
      <c r="D153" s="375"/>
      <c r="E153" s="375"/>
      <c r="F153" s="375"/>
      <c r="G153" s="375"/>
      <c r="H153" s="375"/>
      <c r="I153" s="375"/>
      <c r="J153" s="375"/>
      <c r="K153" s="375"/>
      <c r="L153" s="376"/>
      <c r="M153" s="377"/>
      <c r="N153" s="34">
        <f>N151+N134+N119+N106+N99+N91+N78+N66+N52</f>
        <v>0</v>
      </c>
      <c r="P153" s="216">
        <f>P151+P134+P119+P106+P99+P91+P78+P66+P52</f>
        <v>0</v>
      </c>
      <c r="Q153" s="216">
        <f>Q151+Q134+Q119+Q106+Q99+Q91+Q78+Q66+Q52</f>
        <v>0</v>
      </c>
      <c r="R153" s="216">
        <f>R151+R134+R119+R106+R99+R91+R78+R66+R52</f>
        <v>0</v>
      </c>
      <c r="T153" s="60">
        <f>T151+T134+T119+T106+T99+T91+T78+T66+T52</f>
        <v>0</v>
      </c>
      <c r="U153" s="60">
        <f>U151+U134+U119+U106+U99+U91+U78+U66+U52</f>
        <v>0</v>
      </c>
      <c r="V153" s="60">
        <f>V151+V134+V119+V106+V99+V91+V78+V66+V52</f>
        <v>0</v>
      </c>
      <c r="X153" s="60">
        <f>X151+X134+X119+X106+X99+X91+X78+X66+X52</f>
        <v>0</v>
      </c>
      <c r="Y153" s="60">
        <f>Y151+Y134+Y119+Y106+Y99+Y91+Y78+Y66+Y52</f>
        <v>0</v>
      </c>
    </row>
    <row r="154" spans="1:31" ht="17.100000000000001" customHeight="1" x14ac:dyDescent="0.2">
      <c r="A154" s="374" t="s">
        <v>386</v>
      </c>
      <c r="B154" s="375"/>
      <c r="C154" s="375"/>
      <c r="D154" s="375"/>
      <c r="E154" s="375"/>
      <c r="F154" s="375"/>
      <c r="G154" s="375"/>
      <c r="H154" s="375"/>
      <c r="I154" s="375"/>
      <c r="J154" s="375"/>
      <c r="K154" s="375"/>
      <c r="L154" s="376"/>
      <c r="M154" s="377"/>
      <c r="N154" s="34">
        <f>N76+N116</f>
        <v>0</v>
      </c>
      <c r="P154" s="226"/>
      <c r="Q154" s="226"/>
      <c r="R154" s="226"/>
      <c r="T154" s="227"/>
      <c r="U154" s="227"/>
      <c r="V154" s="227"/>
      <c r="X154" s="227"/>
      <c r="Y154" s="227"/>
    </row>
    <row r="155" spans="1:31" ht="24" customHeight="1" thickBot="1" x14ac:dyDescent="0.3">
      <c r="A155" s="55"/>
      <c r="B155" s="55"/>
      <c r="C155" s="55"/>
      <c r="D155" s="55"/>
      <c r="E155" s="55"/>
      <c r="F155" s="55"/>
      <c r="G155" s="55"/>
      <c r="H155" s="55"/>
      <c r="I155" s="55"/>
      <c r="J155" s="55"/>
      <c r="K155" s="55"/>
      <c r="L155" s="55"/>
      <c r="M155" s="55"/>
      <c r="N155" s="56"/>
      <c r="AB155" s="2"/>
      <c r="AC155" s="2"/>
      <c r="AD155" s="2"/>
    </row>
    <row r="156" spans="1:31" ht="24" customHeight="1" thickBot="1" x14ac:dyDescent="0.25">
      <c r="A156" s="383" t="s">
        <v>366</v>
      </c>
      <c r="B156" s="384"/>
      <c r="C156" s="384"/>
      <c r="D156" s="384"/>
      <c r="E156" s="384"/>
      <c r="F156" s="384"/>
      <c r="G156" s="384"/>
      <c r="H156" s="384"/>
      <c r="I156" s="384"/>
      <c r="J156" s="384"/>
      <c r="K156" s="384"/>
      <c r="L156" s="384"/>
      <c r="M156" s="384"/>
      <c r="N156" s="385"/>
    </row>
    <row r="157" spans="1:31" ht="27.75" customHeight="1" x14ac:dyDescent="0.2">
      <c r="A157" s="380" t="s">
        <v>387</v>
      </c>
      <c r="B157" s="381"/>
      <c r="C157" s="381"/>
      <c r="D157" s="381"/>
      <c r="E157" s="381"/>
      <c r="F157" s="381"/>
      <c r="G157" s="381"/>
      <c r="H157" s="381"/>
      <c r="I157" s="381"/>
      <c r="J157" s="381"/>
      <c r="K157" s="381"/>
      <c r="L157" s="381"/>
      <c r="M157" s="381"/>
      <c r="N157" s="382"/>
      <c r="AB157" s="47"/>
      <c r="AC157" s="47"/>
      <c r="AD157" s="47"/>
    </row>
    <row r="158" spans="1:31" s="2" customFormat="1" ht="19.5" customHeight="1" thickBot="1" x14ac:dyDescent="0.3">
      <c r="A158" s="380" t="s">
        <v>388</v>
      </c>
      <c r="B158" s="381"/>
      <c r="C158" s="381"/>
      <c r="D158" s="381"/>
      <c r="E158" s="381"/>
      <c r="F158" s="381"/>
      <c r="G158" s="381"/>
      <c r="H158" s="381"/>
      <c r="I158" s="381"/>
      <c r="J158" s="381"/>
      <c r="K158" s="381"/>
      <c r="L158" s="381"/>
      <c r="M158" s="381"/>
      <c r="N158" s="382"/>
      <c r="O158" s="67"/>
      <c r="P158" s="67"/>
      <c r="Q158" s="67"/>
      <c r="R158" s="67"/>
      <c r="S158" s="67"/>
      <c r="T158"/>
      <c r="U158"/>
      <c r="V158"/>
      <c r="W158" s="62"/>
      <c r="X158"/>
      <c r="Y158"/>
      <c r="AB158" s="47"/>
      <c r="AC158" s="47"/>
      <c r="AD158" s="47"/>
      <c r="AE158"/>
    </row>
    <row r="159" spans="1:31" ht="20.100000000000001" customHeight="1" thickBot="1" x14ac:dyDescent="0.3">
      <c r="A159" s="83">
        <v>13</v>
      </c>
      <c r="B159" s="39" t="s">
        <v>196</v>
      </c>
      <c r="C159" s="40"/>
      <c r="D159" s="41"/>
      <c r="E159" s="41"/>
      <c r="F159" s="41"/>
      <c r="G159" s="41"/>
      <c r="H159" s="41"/>
      <c r="I159" s="41"/>
      <c r="J159" s="41"/>
      <c r="K159" s="41"/>
      <c r="L159" s="41"/>
      <c r="M159" s="41"/>
      <c r="N159" s="42"/>
      <c r="P159" s="330" t="s">
        <v>351</v>
      </c>
      <c r="Q159" s="396"/>
      <c r="R159" s="397"/>
      <c r="T159" s="2"/>
      <c r="U159" s="2"/>
      <c r="V159" s="2"/>
      <c r="X159" s="2"/>
      <c r="Y159" s="2"/>
      <c r="AB159" s="47"/>
      <c r="AC159" s="47"/>
      <c r="AD159" s="47"/>
      <c r="AE159" s="2"/>
    </row>
    <row r="160" spans="1:31" s="47" customFormat="1" ht="15" customHeight="1" x14ac:dyDescent="0.2">
      <c r="A160" s="378" t="s">
        <v>33</v>
      </c>
      <c r="B160" s="357" t="s">
        <v>1</v>
      </c>
      <c r="C160" s="400" t="s">
        <v>55</v>
      </c>
      <c r="D160" s="401"/>
      <c r="E160" s="401"/>
      <c r="F160" s="401"/>
      <c r="G160" s="401"/>
      <c r="H160" s="401"/>
      <c r="I160" s="401"/>
      <c r="J160" s="401"/>
      <c r="K160" s="402"/>
      <c r="L160" s="51" t="s">
        <v>35</v>
      </c>
      <c r="M160" s="51" t="s">
        <v>35</v>
      </c>
      <c r="N160" s="345" t="s">
        <v>4</v>
      </c>
      <c r="O160" s="67"/>
      <c r="P160" s="393" t="s">
        <v>350</v>
      </c>
      <c r="Q160" s="394"/>
      <c r="R160" s="395"/>
      <c r="S160" s="67"/>
      <c r="T160" s="366" t="s">
        <v>303</v>
      </c>
      <c r="U160" s="367"/>
      <c r="V160" s="368"/>
      <c r="W160" s="219"/>
      <c r="X160" s="369" t="s">
        <v>304</v>
      </c>
      <c r="Y160" s="370"/>
      <c r="AE160"/>
    </row>
    <row r="161" spans="1:31" s="47" customFormat="1" ht="15" customHeight="1" x14ac:dyDescent="0.2">
      <c r="A161" s="379"/>
      <c r="B161" s="358"/>
      <c r="C161" s="406" t="s">
        <v>197</v>
      </c>
      <c r="D161" s="407"/>
      <c r="E161" s="407"/>
      <c r="F161" s="407"/>
      <c r="G161" s="407"/>
      <c r="H161" s="407"/>
      <c r="I161" s="407"/>
      <c r="J161" s="407"/>
      <c r="K161" s="408"/>
      <c r="L161" s="68" t="s">
        <v>37</v>
      </c>
      <c r="M161" s="68" t="s">
        <v>38</v>
      </c>
      <c r="N161" s="346"/>
      <c r="O161" s="67"/>
      <c r="P161" s="156" t="str">
        <f>$P$13</f>
        <v>-</v>
      </c>
      <c r="Q161" s="119" t="str">
        <f>$P$16</f>
        <v>-</v>
      </c>
      <c r="R161" s="149" t="s">
        <v>328</v>
      </c>
      <c r="S161" s="67"/>
      <c r="T161" s="32" t="s">
        <v>5</v>
      </c>
      <c r="U161" s="32" t="s">
        <v>6</v>
      </c>
      <c r="V161" s="32" t="s">
        <v>7</v>
      </c>
      <c r="W161" s="62"/>
      <c r="X161" s="32" t="s">
        <v>8</v>
      </c>
      <c r="Y161" s="32" t="s">
        <v>9</v>
      </c>
    </row>
    <row r="162" spans="1:31" s="47" customFormat="1" ht="15" customHeight="1" x14ac:dyDescent="0.2">
      <c r="A162" s="87" t="s">
        <v>198</v>
      </c>
      <c r="B162" s="24" t="s">
        <v>199</v>
      </c>
      <c r="C162" s="409"/>
      <c r="D162" s="410"/>
      <c r="E162" s="410"/>
      <c r="F162" s="410"/>
      <c r="G162" s="410"/>
      <c r="H162" s="410"/>
      <c r="I162" s="410"/>
      <c r="J162" s="410"/>
      <c r="K162" s="388"/>
      <c r="L162" s="65"/>
      <c r="M162" s="65"/>
      <c r="N162" s="48"/>
      <c r="O162" s="67" t="str">
        <f t="shared" ref="O162:O170" si="77">IF(N162&lt;&gt;0,IF(L162="","Allocate cost!  ",""),"")&amp;IF(N162&lt;&gt;0,IF(M162="","Indicate origin!",""),"")</f>
        <v/>
      </c>
      <c r="P162" s="209"/>
      <c r="Q162" s="210"/>
      <c r="R162" s="150">
        <f t="shared" ref="R162:R170" si="78">SUM(P162+Q162)</f>
        <v>0</v>
      </c>
      <c r="S162" s="67"/>
      <c r="T162" s="72" t="str">
        <f t="shared" ref="T162:T170" si="79">IF(L162="Internal",N162,"-")</f>
        <v>-</v>
      </c>
      <c r="U162" s="72" t="str">
        <f t="shared" ref="U162:U170" si="80">IF(L162="Related",N162,"-")</f>
        <v>-</v>
      </c>
      <c r="V162" s="72" t="str">
        <f t="shared" ref="V162:V170" si="81">IF(L162="External",N162,"-")</f>
        <v>-</v>
      </c>
      <c r="W162" s="62"/>
      <c r="X162" s="72" t="str">
        <f t="shared" ref="X162:X170" si="82">IF($M162="Canadian",IF(OR($N162="",$N162=0),"-",$N162),"-")</f>
        <v>-</v>
      </c>
      <c r="Y162" s="72" t="str">
        <f t="shared" ref="Y162:Y170" si="83">IF($M162="Non-Canadian",IF(OR($N162="",$N162=0),"-",$N162),"-")</f>
        <v>-</v>
      </c>
      <c r="AB162"/>
      <c r="AC162"/>
      <c r="AD162"/>
    </row>
    <row r="163" spans="1:31" s="47" customFormat="1" ht="15" customHeight="1" x14ac:dyDescent="0.2">
      <c r="A163" s="87" t="s">
        <v>200</v>
      </c>
      <c r="B163" s="24" t="s">
        <v>201</v>
      </c>
      <c r="C163" s="409"/>
      <c r="D163" s="410"/>
      <c r="E163" s="410"/>
      <c r="F163" s="410"/>
      <c r="G163" s="410"/>
      <c r="H163" s="410"/>
      <c r="I163" s="410"/>
      <c r="J163" s="410"/>
      <c r="K163" s="388"/>
      <c r="L163" s="65"/>
      <c r="M163" s="65"/>
      <c r="N163" s="48"/>
      <c r="O163" s="67" t="str">
        <f t="shared" si="77"/>
        <v/>
      </c>
      <c r="P163" s="209"/>
      <c r="Q163" s="210"/>
      <c r="R163" s="150">
        <f t="shared" si="78"/>
        <v>0</v>
      </c>
      <c r="S163" s="67"/>
      <c r="T163" s="72" t="str">
        <f t="shared" si="79"/>
        <v>-</v>
      </c>
      <c r="U163" s="72" t="str">
        <f t="shared" si="80"/>
        <v>-</v>
      </c>
      <c r="V163" s="72" t="str">
        <f t="shared" si="81"/>
        <v>-</v>
      </c>
      <c r="W163" s="62"/>
      <c r="X163" s="72" t="str">
        <f t="shared" si="82"/>
        <v>-</v>
      </c>
      <c r="Y163" s="72" t="str">
        <f t="shared" si="83"/>
        <v>-</v>
      </c>
      <c r="AB163"/>
      <c r="AC163"/>
      <c r="AD163"/>
    </row>
    <row r="164" spans="1:31" s="47" customFormat="1" ht="15" customHeight="1" x14ac:dyDescent="0.2">
      <c r="A164" s="87" t="s">
        <v>202</v>
      </c>
      <c r="B164" s="24" t="s">
        <v>203</v>
      </c>
      <c r="C164" s="409"/>
      <c r="D164" s="410"/>
      <c r="E164" s="410"/>
      <c r="F164" s="410"/>
      <c r="G164" s="410"/>
      <c r="H164" s="410"/>
      <c r="I164" s="410"/>
      <c r="J164" s="410"/>
      <c r="K164" s="388"/>
      <c r="L164" s="65"/>
      <c r="M164" s="65"/>
      <c r="N164" s="48"/>
      <c r="O164" s="67" t="str">
        <f t="shared" si="77"/>
        <v/>
      </c>
      <c r="P164" s="209"/>
      <c r="Q164" s="210"/>
      <c r="R164" s="150">
        <f t="shared" si="78"/>
        <v>0</v>
      </c>
      <c r="S164" s="67"/>
      <c r="T164" s="72" t="str">
        <f t="shared" si="79"/>
        <v>-</v>
      </c>
      <c r="U164" s="72" t="str">
        <f t="shared" si="80"/>
        <v>-</v>
      </c>
      <c r="V164" s="72" t="str">
        <f t="shared" si="81"/>
        <v>-</v>
      </c>
      <c r="W164" s="62"/>
      <c r="X164" s="72" t="str">
        <f t="shared" si="82"/>
        <v>-</v>
      </c>
      <c r="Y164" s="72" t="str">
        <f t="shared" si="83"/>
        <v>-</v>
      </c>
      <c r="AB164"/>
      <c r="AC164"/>
      <c r="AD164"/>
    </row>
    <row r="165" spans="1:31" ht="15" customHeight="1" x14ac:dyDescent="0.2">
      <c r="A165" s="87" t="s">
        <v>204</v>
      </c>
      <c r="B165" s="24" t="s">
        <v>205</v>
      </c>
      <c r="C165" s="409"/>
      <c r="D165" s="410"/>
      <c r="E165" s="410"/>
      <c r="F165" s="410"/>
      <c r="G165" s="410"/>
      <c r="H165" s="410"/>
      <c r="I165" s="410"/>
      <c r="J165" s="410"/>
      <c r="K165" s="388"/>
      <c r="L165" s="65"/>
      <c r="M165" s="65"/>
      <c r="N165" s="48"/>
      <c r="O165" s="67" t="str">
        <f t="shared" si="77"/>
        <v/>
      </c>
      <c r="P165" s="209"/>
      <c r="Q165" s="210"/>
      <c r="R165" s="150">
        <f t="shared" si="78"/>
        <v>0</v>
      </c>
      <c r="T165" s="72" t="str">
        <f t="shared" si="79"/>
        <v>-</v>
      </c>
      <c r="U165" s="72" t="str">
        <f t="shared" si="80"/>
        <v>-</v>
      </c>
      <c r="V165" s="72" t="str">
        <f t="shared" si="81"/>
        <v>-</v>
      </c>
      <c r="X165" s="72" t="str">
        <f t="shared" si="82"/>
        <v>-</v>
      </c>
      <c r="Y165" s="72" t="str">
        <f t="shared" si="83"/>
        <v>-</v>
      </c>
      <c r="AE165" s="47"/>
    </row>
    <row r="166" spans="1:31" ht="15" customHeight="1" x14ac:dyDescent="0.2">
      <c r="A166" s="84" t="s">
        <v>206</v>
      </c>
      <c r="B166" s="24" t="s">
        <v>207</v>
      </c>
      <c r="C166" s="409"/>
      <c r="D166" s="410"/>
      <c r="E166" s="410"/>
      <c r="F166" s="410"/>
      <c r="G166" s="410"/>
      <c r="H166" s="410"/>
      <c r="I166" s="410"/>
      <c r="J166" s="410"/>
      <c r="K166" s="388"/>
      <c r="L166" s="65"/>
      <c r="M166" s="65"/>
      <c r="N166" s="48"/>
      <c r="O166" s="67" t="str">
        <f t="shared" si="77"/>
        <v/>
      </c>
      <c r="P166" s="209"/>
      <c r="Q166" s="210"/>
      <c r="R166" s="150">
        <f t="shared" si="78"/>
        <v>0</v>
      </c>
      <c r="T166" s="72" t="str">
        <f t="shared" si="79"/>
        <v>-</v>
      </c>
      <c r="U166" s="72" t="str">
        <f t="shared" si="80"/>
        <v>-</v>
      </c>
      <c r="V166" s="72" t="str">
        <f t="shared" si="81"/>
        <v>-</v>
      </c>
      <c r="X166" s="72" t="str">
        <f t="shared" si="82"/>
        <v>-</v>
      </c>
      <c r="Y166" s="72" t="str">
        <f t="shared" si="83"/>
        <v>-</v>
      </c>
    </row>
    <row r="167" spans="1:31" ht="15" customHeight="1" x14ac:dyDescent="0.25">
      <c r="A167" s="84" t="s">
        <v>208</v>
      </c>
      <c r="B167" s="24" t="s">
        <v>209</v>
      </c>
      <c r="C167" s="409"/>
      <c r="D167" s="410"/>
      <c r="E167" s="410"/>
      <c r="F167" s="410"/>
      <c r="G167" s="410"/>
      <c r="H167" s="410"/>
      <c r="I167" s="410"/>
      <c r="J167" s="410"/>
      <c r="K167" s="388"/>
      <c r="L167" s="65"/>
      <c r="M167" s="65"/>
      <c r="N167" s="48"/>
      <c r="O167" s="67" t="str">
        <f t="shared" si="77"/>
        <v/>
      </c>
      <c r="P167" s="209"/>
      <c r="Q167" s="210"/>
      <c r="R167" s="150">
        <f t="shared" si="78"/>
        <v>0</v>
      </c>
      <c r="T167" s="72" t="str">
        <f t="shared" si="79"/>
        <v>-</v>
      </c>
      <c r="U167" s="72" t="str">
        <f t="shared" si="80"/>
        <v>-</v>
      </c>
      <c r="V167" s="72" t="str">
        <f t="shared" si="81"/>
        <v>-</v>
      </c>
      <c r="X167" s="72" t="str">
        <f t="shared" si="82"/>
        <v>-</v>
      </c>
      <c r="Y167" s="72" t="str">
        <f t="shared" si="83"/>
        <v>-</v>
      </c>
      <c r="AB167" s="2"/>
      <c r="AC167" s="2"/>
      <c r="AD167" s="2"/>
    </row>
    <row r="168" spans="1:31" ht="15" customHeight="1" x14ac:dyDescent="0.2">
      <c r="A168" s="84" t="s">
        <v>210</v>
      </c>
      <c r="B168" s="24" t="s">
        <v>211</v>
      </c>
      <c r="C168" s="409"/>
      <c r="D168" s="410"/>
      <c r="E168" s="410"/>
      <c r="F168" s="410"/>
      <c r="G168" s="410"/>
      <c r="H168" s="410"/>
      <c r="I168" s="410"/>
      <c r="J168" s="410"/>
      <c r="K168" s="388"/>
      <c r="L168" s="65"/>
      <c r="M168" s="65"/>
      <c r="N168" s="48"/>
      <c r="O168" s="67" t="str">
        <f t="shared" si="77"/>
        <v/>
      </c>
      <c r="P168" s="209"/>
      <c r="Q168" s="210"/>
      <c r="R168" s="150">
        <f t="shared" si="78"/>
        <v>0</v>
      </c>
      <c r="T168" s="72" t="str">
        <f t="shared" si="79"/>
        <v>-</v>
      </c>
      <c r="U168" s="72" t="str">
        <f t="shared" si="80"/>
        <v>-</v>
      </c>
      <c r="V168" s="72" t="str">
        <f t="shared" si="81"/>
        <v>-</v>
      </c>
      <c r="X168" s="72" t="str">
        <f t="shared" si="82"/>
        <v>-</v>
      </c>
      <c r="Y168" s="72" t="str">
        <f t="shared" si="83"/>
        <v>-</v>
      </c>
    </row>
    <row r="169" spans="1:31" ht="15" customHeight="1" x14ac:dyDescent="0.25">
      <c r="A169" s="84" t="s">
        <v>212</v>
      </c>
      <c r="B169" s="24" t="s">
        <v>213</v>
      </c>
      <c r="C169" s="409"/>
      <c r="D169" s="410"/>
      <c r="E169" s="410"/>
      <c r="F169" s="410"/>
      <c r="G169" s="410"/>
      <c r="H169" s="410"/>
      <c r="I169" s="410"/>
      <c r="J169" s="410"/>
      <c r="K169" s="388"/>
      <c r="L169" s="65"/>
      <c r="M169" s="65"/>
      <c r="N169" s="48"/>
      <c r="O169" s="67" t="str">
        <f t="shared" si="77"/>
        <v/>
      </c>
      <c r="P169" s="209"/>
      <c r="Q169" s="210"/>
      <c r="R169" s="150">
        <f t="shared" si="78"/>
        <v>0</v>
      </c>
      <c r="T169" s="72" t="str">
        <f t="shared" si="79"/>
        <v>-</v>
      </c>
      <c r="U169" s="72" t="str">
        <f t="shared" si="80"/>
        <v>-</v>
      </c>
      <c r="V169" s="72" t="str">
        <f t="shared" si="81"/>
        <v>-</v>
      </c>
      <c r="X169" s="72" t="str">
        <f t="shared" si="82"/>
        <v>-</v>
      </c>
      <c r="Y169" s="72" t="str">
        <f t="shared" si="83"/>
        <v>-</v>
      </c>
      <c r="AB169" s="2"/>
      <c r="AC169" s="2"/>
      <c r="AD169" s="2"/>
    </row>
    <row r="170" spans="1:31" s="2" customFormat="1" ht="15" customHeight="1" x14ac:dyDescent="0.25">
      <c r="A170" s="84" t="s">
        <v>214</v>
      </c>
      <c r="B170" s="24" t="s">
        <v>57</v>
      </c>
      <c r="C170" s="409"/>
      <c r="D170" s="410"/>
      <c r="E170" s="410"/>
      <c r="F170" s="410"/>
      <c r="G170" s="410"/>
      <c r="H170" s="410"/>
      <c r="I170" s="410"/>
      <c r="J170" s="410"/>
      <c r="K170" s="388"/>
      <c r="L170" s="65"/>
      <c r="M170" s="65"/>
      <c r="N170" s="48"/>
      <c r="O170" s="67" t="str">
        <f t="shared" si="77"/>
        <v/>
      </c>
      <c r="P170" s="209"/>
      <c r="Q170" s="210"/>
      <c r="R170" s="150">
        <f t="shared" si="78"/>
        <v>0</v>
      </c>
      <c r="S170" s="67"/>
      <c r="T170" s="72" t="str">
        <f t="shared" si="79"/>
        <v>-</v>
      </c>
      <c r="U170" s="72" t="str">
        <f t="shared" si="80"/>
        <v>-</v>
      </c>
      <c r="V170" s="72" t="str">
        <f t="shared" si="81"/>
        <v>-</v>
      </c>
      <c r="W170" s="62"/>
      <c r="X170" s="72" t="str">
        <f t="shared" si="82"/>
        <v>-</v>
      </c>
      <c r="Y170" s="72" t="str">
        <f t="shared" si="83"/>
        <v>-</v>
      </c>
      <c r="AB170"/>
      <c r="AC170"/>
      <c r="AD170"/>
      <c r="AE170"/>
    </row>
    <row r="171" spans="1:31" ht="15" customHeight="1" thickBot="1" x14ac:dyDescent="0.3">
      <c r="A171" s="85" t="s">
        <v>24</v>
      </c>
      <c r="B171" s="38" t="s">
        <v>215</v>
      </c>
      <c r="C171" s="354"/>
      <c r="D171" s="355"/>
      <c r="E171" s="355"/>
      <c r="F171" s="355"/>
      <c r="G171" s="355"/>
      <c r="H171" s="355"/>
      <c r="I171" s="355"/>
      <c r="J171" s="355"/>
      <c r="K171" s="355"/>
      <c r="L171" s="355"/>
      <c r="M171" s="356"/>
      <c r="N171" s="34">
        <f>ROUND(SUM(N162:N170),0)</f>
        <v>0</v>
      </c>
      <c r="P171" s="122">
        <f>SUM(P162:P170)</f>
        <v>0</v>
      </c>
      <c r="Q171" s="123">
        <f>SUM(Q162:Q170)</f>
        <v>0</v>
      </c>
      <c r="R171" s="152">
        <f>SUM(R162:R170)</f>
        <v>0</v>
      </c>
      <c r="T171" s="98">
        <f>ROUND(SUM(T162:T170),0)</f>
        <v>0</v>
      </c>
      <c r="U171" s="98">
        <f>ROUND(SUM(U162:U170),0)</f>
        <v>0</v>
      </c>
      <c r="V171" s="98">
        <f>ROUND(SUM(V162:V170),0)</f>
        <v>0</v>
      </c>
      <c r="X171" s="98">
        <f>ROUND(SUM(X162:X170),0)</f>
        <v>0</v>
      </c>
      <c r="Y171" s="98">
        <f>ROUND(SUM(Y162:Y170),0)</f>
        <v>0</v>
      </c>
      <c r="AB171" s="47"/>
      <c r="AC171" s="47"/>
      <c r="AD171" s="47"/>
      <c r="AE171" s="2"/>
    </row>
    <row r="172" spans="1:31" s="2" customFormat="1" ht="19.5" customHeight="1" thickBot="1" x14ac:dyDescent="0.3">
      <c r="A172" s="104"/>
      <c r="B172" s="25"/>
      <c r="C172" s="25"/>
      <c r="D172" s="30"/>
      <c r="E172" s="30"/>
      <c r="F172" s="30"/>
      <c r="G172" s="30"/>
      <c r="H172" s="30"/>
      <c r="I172" s="30"/>
      <c r="J172" s="30"/>
      <c r="K172" s="30"/>
      <c r="L172" s="30"/>
      <c r="M172" s="30"/>
      <c r="N172" s="22"/>
      <c r="O172" s="67"/>
      <c r="P172" s="67"/>
      <c r="Q172" s="67"/>
      <c r="R172" s="67"/>
      <c r="S172" s="67"/>
      <c r="T172"/>
      <c r="U172"/>
      <c r="V172"/>
      <c r="W172" s="62"/>
      <c r="X172"/>
      <c r="Y172"/>
      <c r="AB172"/>
      <c r="AC172"/>
      <c r="AD172"/>
      <c r="AE172"/>
    </row>
    <row r="173" spans="1:31" ht="20.100000000000001" customHeight="1" thickBot="1" x14ac:dyDescent="0.3">
      <c r="A173" s="83">
        <v>14</v>
      </c>
      <c r="B173" s="39" t="s">
        <v>216</v>
      </c>
      <c r="C173" s="40"/>
      <c r="D173" s="41"/>
      <c r="E173" s="41"/>
      <c r="F173" s="41"/>
      <c r="G173" s="41"/>
      <c r="H173" s="41"/>
      <c r="I173" s="41"/>
      <c r="J173" s="41"/>
      <c r="K173" s="41"/>
      <c r="L173" s="41"/>
      <c r="M173" s="41"/>
      <c r="N173" s="42"/>
      <c r="P173" s="330" t="s">
        <v>351</v>
      </c>
      <c r="Q173" s="396"/>
      <c r="R173" s="397"/>
      <c r="T173" s="2"/>
      <c r="U173" s="2"/>
      <c r="V173" s="2"/>
      <c r="X173" s="2"/>
      <c r="Y173" s="2"/>
      <c r="AE173" s="2"/>
    </row>
    <row r="174" spans="1:31" s="47" customFormat="1" ht="15" customHeight="1" x14ac:dyDescent="0.2">
      <c r="A174" s="378" t="s">
        <v>33</v>
      </c>
      <c r="B174" s="357" t="s">
        <v>1</v>
      </c>
      <c r="C174" s="400" t="s">
        <v>55</v>
      </c>
      <c r="D174" s="401"/>
      <c r="E174" s="401"/>
      <c r="F174" s="401"/>
      <c r="G174" s="401"/>
      <c r="H174" s="401"/>
      <c r="I174" s="401"/>
      <c r="J174" s="401"/>
      <c r="K174" s="402"/>
      <c r="L174" s="51" t="s">
        <v>35</v>
      </c>
      <c r="M174" s="51" t="s">
        <v>35</v>
      </c>
      <c r="N174" s="345" t="s">
        <v>4</v>
      </c>
      <c r="O174" s="67"/>
      <c r="P174" s="393" t="s">
        <v>350</v>
      </c>
      <c r="Q174" s="394"/>
      <c r="R174" s="395"/>
      <c r="S174" s="67"/>
      <c r="T174" s="366" t="s">
        <v>303</v>
      </c>
      <c r="U174" s="367"/>
      <c r="V174" s="368"/>
      <c r="W174" s="219"/>
      <c r="X174" s="369" t="s">
        <v>304</v>
      </c>
      <c r="Y174" s="370"/>
      <c r="AB174"/>
      <c r="AC174"/>
      <c r="AD174"/>
      <c r="AE174"/>
    </row>
    <row r="175" spans="1:31" ht="15" customHeight="1" x14ac:dyDescent="0.2">
      <c r="A175" s="379"/>
      <c r="B175" s="358"/>
      <c r="C175" s="406" t="s">
        <v>197</v>
      </c>
      <c r="D175" s="407"/>
      <c r="E175" s="407"/>
      <c r="F175" s="407"/>
      <c r="G175" s="407"/>
      <c r="H175" s="407"/>
      <c r="I175" s="407"/>
      <c r="J175" s="407"/>
      <c r="K175" s="408"/>
      <c r="L175" s="68" t="s">
        <v>37</v>
      </c>
      <c r="M175" s="68" t="s">
        <v>38</v>
      </c>
      <c r="N175" s="346"/>
      <c r="P175" s="156" t="str">
        <f>$P$13</f>
        <v>-</v>
      </c>
      <c r="Q175" s="119" t="str">
        <f>$P$16</f>
        <v>-</v>
      </c>
      <c r="R175" s="149" t="s">
        <v>328</v>
      </c>
      <c r="T175" s="32" t="s">
        <v>5</v>
      </c>
      <c r="U175" s="32" t="s">
        <v>6</v>
      </c>
      <c r="V175" s="32" t="s">
        <v>7</v>
      </c>
      <c r="X175" s="32" t="s">
        <v>8</v>
      </c>
      <c r="Y175" s="32" t="s">
        <v>9</v>
      </c>
      <c r="AE175" s="47"/>
    </row>
    <row r="176" spans="1:31" ht="15" customHeight="1" x14ac:dyDescent="0.2">
      <c r="A176" s="84" t="s">
        <v>217</v>
      </c>
      <c r="B176" s="24" t="s">
        <v>218</v>
      </c>
      <c r="C176" s="386"/>
      <c r="D176" s="387"/>
      <c r="E176" s="387"/>
      <c r="F176" s="387"/>
      <c r="G176" s="387"/>
      <c r="H176" s="387"/>
      <c r="I176" s="387"/>
      <c r="J176" s="387"/>
      <c r="K176" s="388"/>
      <c r="L176" s="65"/>
      <c r="M176" s="65"/>
      <c r="N176" s="195"/>
      <c r="O176" s="194" t="str">
        <f t="shared" ref="O176:O191" si="84">IF(N176&lt;&gt;0,IF(L176="","Allocate cost!  ",""),"")&amp;IF(N176&lt;&gt;0,IF(M176="","Indicate origin!",""),"")</f>
        <v/>
      </c>
      <c r="P176" s="209"/>
      <c r="Q176" s="210"/>
      <c r="R176" s="150">
        <f t="shared" ref="R176:R191" si="85">SUM(P176+Q176)</f>
        <v>0</v>
      </c>
      <c r="T176" s="72" t="str">
        <f t="shared" ref="T176:T191" si="86">IF(L176="Internal",N176,"-")</f>
        <v>-</v>
      </c>
      <c r="U176" s="72" t="str">
        <f t="shared" ref="U176:U191" si="87">IF(L176="Related",N176,"-")</f>
        <v>-</v>
      </c>
      <c r="V176" s="72" t="str">
        <f t="shared" ref="V176:V191" si="88">IF(L176="External",N176,"-")</f>
        <v>-</v>
      </c>
      <c r="X176" s="72" t="str">
        <f t="shared" ref="X176:X191" si="89">IF($M176="Canadian",IF(OR($N176="",$N176=0),"-",$N176),"-")</f>
        <v>-</v>
      </c>
      <c r="Y176" s="72" t="str">
        <f t="shared" ref="Y176:Y191" si="90">IF($M176="Non-Canadian",IF(OR($N176="",$N176=0),"-",$N176),"-")</f>
        <v>-</v>
      </c>
    </row>
    <row r="177" spans="1:31" ht="15" customHeight="1" x14ac:dyDescent="0.2">
      <c r="A177" s="86" t="s">
        <v>219</v>
      </c>
      <c r="B177" s="24" t="s">
        <v>220</v>
      </c>
      <c r="C177" s="386"/>
      <c r="D177" s="387"/>
      <c r="E177" s="387"/>
      <c r="F177" s="387"/>
      <c r="G177" s="387"/>
      <c r="H177" s="387"/>
      <c r="I177" s="387"/>
      <c r="J177" s="387"/>
      <c r="K177" s="388"/>
      <c r="L177" s="65"/>
      <c r="M177" s="65"/>
      <c r="N177" s="195"/>
      <c r="O177" s="194" t="str">
        <f t="shared" si="84"/>
        <v/>
      </c>
      <c r="P177" s="209"/>
      <c r="Q177" s="210"/>
      <c r="R177" s="150">
        <f t="shared" si="85"/>
        <v>0</v>
      </c>
      <c r="T177" s="72" t="str">
        <f t="shared" si="86"/>
        <v>-</v>
      </c>
      <c r="U177" s="72" t="str">
        <f t="shared" si="87"/>
        <v>-</v>
      </c>
      <c r="V177" s="72" t="str">
        <f t="shared" si="88"/>
        <v>-</v>
      </c>
      <c r="X177" s="72" t="str">
        <f t="shared" si="89"/>
        <v>-</v>
      </c>
      <c r="Y177" s="72" t="str">
        <f t="shared" si="90"/>
        <v>-</v>
      </c>
    </row>
    <row r="178" spans="1:31" ht="15" customHeight="1" x14ac:dyDescent="0.2">
      <c r="A178" s="86" t="s">
        <v>221</v>
      </c>
      <c r="B178" s="24" t="s">
        <v>222</v>
      </c>
      <c r="C178" s="386"/>
      <c r="D178" s="387"/>
      <c r="E178" s="387"/>
      <c r="F178" s="387"/>
      <c r="G178" s="387"/>
      <c r="H178" s="387"/>
      <c r="I178" s="387"/>
      <c r="J178" s="387"/>
      <c r="K178" s="388"/>
      <c r="L178" s="65"/>
      <c r="M178" s="65"/>
      <c r="N178" s="195"/>
      <c r="O178" s="194" t="str">
        <f t="shared" si="84"/>
        <v/>
      </c>
      <c r="P178" s="209"/>
      <c r="Q178" s="210"/>
      <c r="R178" s="150">
        <f t="shared" si="85"/>
        <v>0</v>
      </c>
      <c r="T178" s="72" t="str">
        <f t="shared" si="86"/>
        <v>-</v>
      </c>
      <c r="U178" s="72" t="str">
        <f t="shared" si="87"/>
        <v>-</v>
      </c>
      <c r="V178" s="72" t="str">
        <f t="shared" si="88"/>
        <v>-</v>
      </c>
      <c r="X178" s="72" t="str">
        <f t="shared" si="89"/>
        <v>-</v>
      </c>
      <c r="Y178" s="72" t="str">
        <f t="shared" si="90"/>
        <v>-</v>
      </c>
    </row>
    <row r="179" spans="1:31" ht="15" customHeight="1" x14ac:dyDescent="0.2">
      <c r="A179" s="84" t="s">
        <v>223</v>
      </c>
      <c r="B179" s="24" t="s">
        <v>224</v>
      </c>
      <c r="C179" s="386"/>
      <c r="D179" s="387"/>
      <c r="E179" s="387"/>
      <c r="F179" s="387"/>
      <c r="G179" s="387"/>
      <c r="H179" s="387"/>
      <c r="I179" s="387"/>
      <c r="J179" s="387"/>
      <c r="K179" s="388"/>
      <c r="L179" s="65"/>
      <c r="M179" s="65"/>
      <c r="N179" s="195"/>
      <c r="O179" s="194" t="str">
        <f t="shared" si="84"/>
        <v/>
      </c>
      <c r="P179" s="209"/>
      <c r="Q179" s="210"/>
      <c r="R179" s="150">
        <f t="shared" si="85"/>
        <v>0</v>
      </c>
      <c r="T179" s="72" t="str">
        <f t="shared" si="86"/>
        <v>-</v>
      </c>
      <c r="U179" s="72" t="str">
        <f t="shared" si="87"/>
        <v>-</v>
      </c>
      <c r="V179" s="72" t="str">
        <f t="shared" si="88"/>
        <v>-</v>
      </c>
      <c r="X179" s="72" t="str">
        <f t="shared" si="89"/>
        <v>-</v>
      </c>
      <c r="Y179" s="72" t="str">
        <f t="shared" si="90"/>
        <v>-</v>
      </c>
    </row>
    <row r="180" spans="1:31" ht="15" customHeight="1" x14ac:dyDescent="0.2">
      <c r="A180" s="84" t="s">
        <v>225</v>
      </c>
      <c r="B180" s="24" t="s">
        <v>226</v>
      </c>
      <c r="C180" s="386"/>
      <c r="D180" s="410"/>
      <c r="E180" s="410"/>
      <c r="F180" s="410"/>
      <c r="G180" s="410"/>
      <c r="H180" s="410"/>
      <c r="I180" s="410"/>
      <c r="J180" s="410"/>
      <c r="K180" s="388"/>
      <c r="L180" s="65"/>
      <c r="M180" s="65"/>
      <c r="N180" s="195"/>
      <c r="O180" s="194" t="str">
        <f t="shared" si="84"/>
        <v/>
      </c>
      <c r="P180" s="209"/>
      <c r="Q180" s="210"/>
      <c r="R180" s="150">
        <f t="shared" si="85"/>
        <v>0</v>
      </c>
      <c r="T180" s="72" t="str">
        <f t="shared" si="86"/>
        <v>-</v>
      </c>
      <c r="U180" s="72" t="str">
        <f t="shared" si="87"/>
        <v>-</v>
      </c>
      <c r="V180" s="72" t="str">
        <f t="shared" si="88"/>
        <v>-</v>
      </c>
      <c r="X180" s="72" t="str">
        <f t="shared" si="89"/>
        <v>-</v>
      </c>
      <c r="Y180" s="72" t="str">
        <f t="shared" si="90"/>
        <v>-</v>
      </c>
    </row>
    <row r="181" spans="1:31" ht="15" customHeight="1" x14ac:dyDescent="0.2">
      <c r="A181" s="84" t="s">
        <v>227</v>
      </c>
      <c r="B181" s="24" t="s">
        <v>228</v>
      </c>
      <c r="C181" s="386"/>
      <c r="D181" s="387"/>
      <c r="E181" s="387"/>
      <c r="F181" s="387"/>
      <c r="G181" s="387"/>
      <c r="H181" s="387"/>
      <c r="I181" s="387"/>
      <c r="J181" s="387"/>
      <c r="K181" s="388"/>
      <c r="L181" s="65"/>
      <c r="M181" s="65"/>
      <c r="N181" s="195"/>
      <c r="O181" s="194" t="str">
        <f t="shared" si="84"/>
        <v/>
      </c>
      <c r="P181" s="209"/>
      <c r="Q181" s="210"/>
      <c r="R181" s="150">
        <f t="shared" si="85"/>
        <v>0</v>
      </c>
      <c r="T181" s="72" t="str">
        <f t="shared" si="86"/>
        <v>-</v>
      </c>
      <c r="U181" s="72" t="str">
        <f t="shared" si="87"/>
        <v>-</v>
      </c>
      <c r="V181" s="72" t="str">
        <f t="shared" si="88"/>
        <v>-</v>
      </c>
      <c r="X181" s="72" t="str">
        <f t="shared" si="89"/>
        <v>-</v>
      </c>
      <c r="Y181" s="72" t="str">
        <f t="shared" si="90"/>
        <v>-</v>
      </c>
    </row>
    <row r="182" spans="1:31" ht="15" customHeight="1" x14ac:dyDescent="0.2">
      <c r="A182" s="84" t="s">
        <v>229</v>
      </c>
      <c r="B182" s="24" t="s">
        <v>230</v>
      </c>
      <c r="C182" s="386"/>
      <c r="D182" s="387"/>
      <c r="E182" s="387"/>
      <c r="F182" s="387"/>
      <c r="G182" s="387"/>
      <c r="H182" s="387"/>
      <c r="I182" s="387"/>
      <c r="J182" s="387"/>
      <c r="K182" s="388"/>
      <c r="L182" s="65"/>
      <c r="M182" s="65"/>
      <c r="N182" s="195"/>
      <c r="O182" s="194" t="str">
        <f t="shared" si="84"/>
        <v/>
      </c>
      <c r="P182" s="209"/>
      <c r="Q182" s="210"/>
      <c r="R182" s="150">
        <f t="shared" si="85"/>
        <v>0</v>
      </c>
      <c r="T182" s="72" t="str">
        <f t="shared" si="86"/>
        <v>-</v>
      </c>
      <c r="U182" s="72" t="str">
        <f t="shared" si="87"/>
        <v>-</v>
      </c>
      <c r="V182" s="72" t="str">
        <f t="shared" si="88"/>
        <v>-</v>
      </c>
      <c r="X182" s="72" t="str">
        <f t="shared" si="89"/>
        <v>-</v>
      </c>
      <c r="Y182" s="72" t="str">
        <f t="shared" si="90"/>
        <v>-</v>
      </c>
    </row>
    <row r="183" spans="1:31" ht="15" customHeight="1" x14ac:dyDescent="0.2">
      <c r="A183" s="84" t="s">
        <v>231</v>
      </c>
      <c r="B183" s="24" t="s">
        <v>379</v>
      </c>
      <c r="C183" s="386"/>
      <c r="D183" s="387"/>
      <c r="E183" s="387"/>
      <c r="F183" s="387"/>
      <c r="G183" s="387"/>
      <c r="H183" s="387"/>
      <c r="I183" s="387"/>
      <c r="J183" s="387"/>
      <c r="K183" s="388"/>
      <c r="L183" s="65"/>
      <c r="M183" s="65"/>
      <c r="N183" s="195"/>
      <c r="O183" s="194" t="str">
        <f t="shared" si="84"/>
        <v/>
      </c>
      <c r="P183" s="209"/>
      <c r="Q183" s="210"/>
      <c r="R183" s="150">
        <f t="shared" si="85"/>
        <v>0</v>
      </c>
      <c r="T183" s="72" t="str">
        <f t="shared" si="86"/>
        <v>-</v>
      </c>
      <c r="U183" s="72" t="str">
        <f t="shared" si="87"/>
        <v>-</v>
      </c>
      <c r="V183" s="72" t="str">
        <f t="shared" si="88"/>
        <v>-</v>
      </c>
      <c r="X183" s="72" t="str">
        <f t="shared" si="89"/>
        <v>-</v>
      </c>
      <c r="Y183" s="72" t="str">
        <f t="shared" si="90"/>
        <v>-</v>
      </c>
    </row>
    <row r="184" spans="1:31" ht="15" customHeight="1" x14ac:dyDescent="0.2">
      <c r="A184" s="84" t="s">
        <v>232</v>
      </c>
      <c r="B184" s="24" t="s">
        <v>233</v>
      </c>
      <c r="C184" s="386"/>
      <c r="D184" s="387"/>
      <c r="E184" s="387"/>
      <c r="F184" s="387"/>
      <c r="G184" s="387"/>
      <c r="H184" s="387"/>
      <c r="I184" s="387"/>
      <c r="J184" s="387"/>
      <c r="K184" s="388"/>
      <c r="L184" s="65"/>
      <c r="M184" s="65"/>
      <c r="N184" s="195"/>
      <c r="O184" s="194" t="str">
        <f t="shared" si="84"/>
        <v/>
      </c>
      <c r="P184" s="209"/>
      <c r="Q184" s="210"/>
      <c r="R184" s="150">
        <f t="shared" si="85"/>
        <v>0</v>
      </c>
      <c r="T184" s="72" t="str">
        <f t="shared" si="86"/>
        <v>-</v>
      </c>
      <c r="U184" s="72" t="str">
        <f t="shared" si="87"/>
        <v>-</v>
      </c>
      <c r="V184" s="72" t="str">
        <f t="shared" si="88"/>
        <v>-</v>
      </c>
      <c r="X184" s="72" t="str">
        <f t="shared" si="89"/>
        <v>-</v>
      </c>
      <c r="Y184" s="72" t="str">
        <f t="shared" si="90"/>
        <v>-</v>
      </c>
    </row>
    <row r="185" spans="1:31" ht="15" customHeight="1" x14ac:dyDescent="0.2">
      <c r="A185" s="84" t="s">
        <v>234</v>
      </c>
      <c r="B185" s="24" t="s">
        <v>235</v>
      </c>
      <c r="C185" s="386"/>
      <c r="D185" s="387"/>
      <c r="E185" s="387"/>
      <c r="F185" s="387"/>
      <c r="G185" s="387"/>
      <c r="H185" s="387"/>
      <c r="I185" s="387"/>
      <c r="J185" s="387"/>
      <c r="K185" s="388"/>
      <c r="L185" s="65"/>
      <c r="M185" s="65"/>
      <c r="N185" s="195"/>
      <c r="O185" s="194" t="str">
        <f t="shared" si="84"/>
        <v/>
      </c>
      <c r="P185" s="209"/>
      <c r="Q185" s="210"/>
      <c r="R185" s="150">
        <f t="shared" si="85"/>
        <v>0</v>
      </c>
      <c r="T185" s="72" t="str">
        <f t="shared" si="86"/>
        <v>-</v>
      </c>
      <c r="U185" s="72" t="str">
        <f t="shared" si="87"/>
        <v>-</v>
      </c>
      <c r="V185" s="72" t="str">
        <f t="shared" si="88"/>
        <v>-</v>
      </c>
      <c r="X185" s="72" t="str">
        <f t="shared" si="89"/>
        <v>-</v>
      </c>
      <c r="Y185" s="72" t="str">
        <f t="shared" si="90"/>
        <v>-</v>
      </c>
    </row>
    <row r="186" spans="1:31" ht="15" customHeight="1" x14ac:dyDescent="0.2">
      <c r="A186" s="84" t="s">
        <v>236</v>
      </c>
      <c r="B186" s="24" t="s">
        <v>237</v>
      </c>
      <c r="C186" s="453" t="s">
        <v>238</v>
      </c>
      <c r="D186" s="329"/>
      <c r="E186" s="329"/>
      <c r="F186" s="329"/>
      <c r="G186" s="329"/>
      <c r="H186" s="329"/>
      <c r="I186" s="329"/>
      <c r="J186" s="329"/>
      <c r="K186" s="350"/>
      <c r="L186" s="65"/>
      <c r="M186" s="65"/>
      <c r="N186" s="311"/>
      <c r="O186" s="194" t="str">
        <f t="shared" si="84"/>
        <v/>
      </c>
      <c r="P186" s="209"/>
      <c r="Q186" s="210"/>
      <c r="R186" s="150">
        <f t="shared" si="85"/>
        <v>0</v>
      </c>
      <c r="T186" s="72" t="str">
        <f t="shared" si="86"/>
        <v>-</v>
      </c>
      <c r="U186" s="72" t="str">
        <f t="shared" si="87"/>
        <v>-</v>
      </c>
      <c r="V186" s="72" t="str">
        <f t="shared" si="88"/>
        <v>-</v>
      </c>
      <c r="X186" s="72" t="str">
        <f t="shared" si="89"/>
        <v>-</v>
      </c>
      <c r="Y186" s="72" t="str">
        <f t="shared" si="90"/>
        <v>-</v>
      </c>
    </row>
    <row r="187" spans="1:31" ht="15" customHeight="1" x14ac:dyDescent="0.2">
      <c r="A187" s="84" t="s">
        <v>239</v>
      </c>
      <c r="B187" s="24" t="s">
        <v>240</v>
      </c>
      <c r="C187" s="453"/>
      <c r="D187" s="454"/>
      <c r="E187" s="454"/>
      <c r="F187" s="454"/>
      <c r="G187" s="454"/>
      <c r="H187" s="454"/>
      <c r="I187" s="454"/>
      <c r="J187" s="454"/>
      <c r="K187" s="455"/>
      <c r="L187" s="65"/>
      <c r="M187" s="65"/>
      <c r="N187" s="311"/>
      <c r="O187" s="194" t="str">
        <f t="shared" si="84"/>
        <v/>
      </c>
      <c r="P187" s="209"/>
      <c r="Q187" s="210"/>
      <c r="R187" s="150">
        <f t="shared" si="85"/>
        <v>0</v>
      </c>
      <c r="T187" s="72" t="str">
        <f t="shared" si="86"/>
        <v>-</v>
      </c>
      <c r="U187" s="72" t="str">
        <f t="shared" si="87"/>
        <v>-</v>
      </c>
      <c r="V187" s="72" t="str">
        <f t="shared" si="88"/>
        <v>-</v>
      </c>
      <c r="X187" s="72" t="str">
        <f t="shared" si="89"/>
        <v>-</v>
      </c>
      <c r="Y187" s="72" t="str">
        <f t="shared" si="90"/>
        <v>-</v>
      </c>
    </row>
    <row r="188" spans="1:31" ht="15" customHeight="1" x14ac:dyDescent="0.25">
      <c r="A188" s="84" t="s">
        <v>241</v>
      </c>
      <c r="B188" s="24" t="s">
        <v>242</v>
      </c>
      <c r="C188" s="453" t="s">
        <v>243</v>
      </c>
      <c r="D188" s="329"/>
      <c r="E188" s="329"/>
      <c r="F188" s="329"/>
      <c r="G188" s="329"/>
      <c r="H188" s="329"/>
      <c r="I188" s="329"/>
      <c r="J188" s="329"/>
      <c r="K188" s="350"/>
      <c r="L188" s="65"/>
      <c r="M188" s="65"/>
      <c r="N188" s="311"/>
      <c r="O188" s="194" t="str">
        <f t="shared" si="84"/>
        <v/>
      </c>
      <c r="P188" s="209"/>
      <c r="Q188" s="210"/>
      <c r="R188" s="150">
        <f t="shared" si="85"/>
        <v>0</v>
      </c>
      <c r="T188" s="72" t="str">
        <f t="shared" si="86"/>
        <v>-</v>
      </c>
      <c r="U188" s="72" t="str">
        <f t="shared" si="87"/>
        <v>-</v>
      </c>
      <c r="V188" s="72" t="str">
        <f t="shared" si="88"/>
        <v>-</v>
      </c>
      <c r="X188" s="72" t="str">
        <f t="shared" si="89"/>
        <v>-</v>
      </c>
      <c r="Y188" s="72" t="str">
        <f t="shared" si="90"/>
        <v>-</v>
      </c>
      <c r="AB188" s="2"/>
      <c r="AC188" s="2"/>
      <c r="AD188" s="2"/>
    </row>
    <row r="189" spans="1:31" ht="15" customHeight="1" x14ac:dyDescent="0.25">
      <c r="A189" s="84" t="s">
        <v>244</v>
      </c>
      <c r="B189" s="24" t="s">
        <v>245</v>
      </c>
      <c r="C189" s="453" t="s">
        <v>246</v>
      </c>
      <c r="D189" s="329"/>
      <c r="E189" s="329"/>
      <c r="F189" s="329"/>
      <c r="G189" s="329"/>
      <c r="H189" s="329"/>
      <c r="I189" s="329"/>
      <c r="J189" s="329"/>
      <c r="K189" s="350"/>
      <c r="L189" s="65"/>
      <c r="M189" s="65"/>
      <c r="N189" s="311"/>
      <c r="O189" s="194" t="str">
        <f t="shared" si="84"/>
        <v/>
      </c>
      <c r="P189" s="209"/>
      <c r="Q189" s="210"/>
      <c r="R189" s="150">
        <f t="shared" si="85"/>
        <v>0</v>
      </c>
      <c r="T189" s="72" t="str">
        <f t="shared" si="86"/>
        <v>-</v>
      </c>
      <c r="U189" s="72" t="str">
        <f t="shared" si="87"/>
        <v>-</v>
      </c>
      <c r="V189" s="72" t="str">
        <f t="shared" si="88"/>
        <v>-</v>
      </c>
      <c r="X189" s="72" t="str">
        <f t="shared" si="89"/>
        <v>-</v>
      </c>
      <c r="Y189" s="72" t="str">
        <f t="shared" si="90"/>
        <v>-</v>
      </c>
      <c r="AB189" s="2"/>
      <c r="AC189" s="2"/>
      <c r="AD189" s="2"/>
    </row>
    <row r="190" spans="1:31" ht="15" customHeight="1" x14ac:dyDescent="0.25">
      <c r="A190" s="84" t="s">
        <v>247</v>
      </c>
      <c r="B190" s="24" t="s">
        <v>248</v>
      </c>
      <c r="C190" s="453" t="s">
        <v>246</v>
      </c>
      <c r="D190" s="329"/>
      <c r="E190" s="329"/>
      <c r="F190" s="329"/>
      <c r="G190" s="329"/>
      <c r="H190" s="329"/>
      <c r="I190" s="329"/>
      <c r="J190" s="329"/>
      <c r="K190" s="350"/>
      <c r="L190" s="65"/>
      <c r="M190" s="65"/>
      <c r="N190" s="311"/>
      <c r="O190" s="194" t="str">
        <f t="shared" si="84"/>
        <v/>
      </c>
      <c r="P190" s="209"/>
      <c r="Q190" s="210"/>
      <c r="R190" s="150">
        <f t="shared" si="85"/>
        <v>0</v>
      </c>
      <c r="T190" s="72" t="str">
        <f t="shared" si="86"/>
        <v>-</v>
      </c>
      <c r="U190" s="72" t="str">
        <f t="shared" si="87"/>
        <v>-</v>
      </c>
      <c r="V190" s="72" t="str">
        <f t="shared" si="88"/>
        <v>-</v>
      </c>
      <c r="X190" s="72" t="str">
        <f t="shared" si="89"/>
        <v>-</v>
      </c>
      <c r="Y190" s="72" t="str">
        <f t="shared" si="90"/>
        <v>-</v>
      </c>
      <c r="AB190" s="2"/>
      <c r="AC190" s="2"/>
      <c r="AD190" s="2"/>
    </row>
    <row r="191" spans="1:31" s="2" customFormat="1" ht="15" customHeight="1" x14ac:dyDescent="0.25">
      <c r="A191" s="84" t="s">
        <v>249</v>
      </c>
      <c r="B191" s="24" t="s">
        <v>57</v>
      </c>
      <c r="C191" s="453"/>
      <c r="D191" s="454"/>
      <c r="E191" s="454"/>
      <c r="F191" s="454"/>
      <c r="G191" s="454"/>
      <c r="H191" s="454"/>
      <c r="I191" s="454"/>
      <c r="J191" s="454"/>
      <c r="K191" s="455"/>
      <c r="L191" s="65"/>
      <c r="M191" s="65"/>
      <c r="N191" s="195"/>
      <c r="O191" s="194" t="str">
        <f t="shared" si="84"/>
        <v/>
      </c>
      <c r="P191" s="209"/>
      <c r="Q191" s="210"/>
      <c r="R191" s="150">
        <f t="shared" si="85"/>
        <v>0</v>
      </c>
      <c r="S191" s="67"/>
      <c r="T191" s="72" t="str">
        <f t="shared" si="86"/>
        <v>-</v>
      </c>
      <c r="U191" s="72" t="str">
        <f t="shared" si="87"/>
        <v>-</v>
      </c>
      <c r="V191" s="72" t="str">
        <f t="shared" si="88"/>
        <v>-</v>
      </c>
      <c r="W191" s="62"/>
      <c r="X191" s="72" t="str">
        <f t="shared" si="89"/>
        <v>-</v>
      </c>
      <c r="Y191" s="72" t="str">
        <f t="shared" si="90"/>
        <v>-</v>
      </c>
      <c r="AE191"/>
    </row>
    <row r="192" spans="1:31" s="2" customFormat="1" ht="15" customHeight="1" thickBot="1" x14ac:dyDescent="0.3">
      <c r="A192" s="85" t="s">
        <v>25</v>
      </c>
      <c r="B192" s="38" t="s">
        <v>250</v>
      </c>
      <c r="C192" s="354"/>
      <c r="D192" s="355"/>
      <c r="E192" s="355"/>
      <c r="F192" s="355"/>
      <c r="G192" s="355"/>
      <c r="H192" s="355"/>
      <c r="I192" s="355"/>
      <c r="J192" s="355"/>
      <c r="K192" s="355"/>
      <c r="L192" s="355"/>
      <c r="M192" s="356"/>
      <c r="N192" s="34">
        <f>ROUND(SUM(N176:N191),0)</f>
        <v>0</v>
      </c>
      <c r="O192" s="67"/>
      <c r="P192" s="122">
        <f>SUM(P176:P191)</f>
        <v>0</v>
      </c>
      <c r="Q192" s="123">
        <f>SUM(Q176:Q191)</f>
        <v>0</v>
      </c>
      <c r="R192" s="152">
        <f>SUM(R176:R191)</f>
        <v>0</v>
      </c>
      <c r="S192" s="67"/>
      <c r="T192" s="98">
        <f>ROUND(SUM(T176:T191),0)</f>
        <v>0</v>
      </c>
      <c r="U192" s="98">
        <f>ROUND(SUM(U176:U191),0)</f>
        <v>0</v>
      </c>
      <c r="V192" s="98">
        <f>ROUND(SUM(V176:V191),0)</f>
        <v>0</v>
      </c>
      <c r="W192" s="62"/>
      <c r="X192" s="98">
        <f>ROUND(SUM(X176:X191),0)</f>
        <v>0</v>
      </c>
      <c r="Y192" s="98">
        <f>ROUND(SUM(Y176:Y191),0)</f>
        <v>0</v>
      </c>
    </row>
    <row r="193" spans="1:31" s="2" customFormat="1" ht="15" customHeight="1" x14ac:dyDescent="0.25">
      <c r="A193" s="43"/>
      <c r="B193" s="43"/>
      <c r="C193" s="43"/>
      <c r="D193" s="50"/>
      <c r="E193" s="50"/>
      <c r="F193" s="50"/>
      <c r="G193" s="50"/>
      <c r="H193" s="50"/>
      <c r="I193" s="50"/>
      <c r="J193" s="50"/>
      <c r="K193" s="50"/>
      <c r="L193" s="50"/>
      <c r="M193" s="50"/>
      <c r="N193" s="196"/>
      <c r="O193" s="67"/>
      <c r="P193" s="67"/>
      <c r="Q193" s="67"/>
      <c r="R193" s="67"/>
      <c r="S193" s="67"/>
      <c r="T193" s="100"/>
      <c r="U193" s="100"/>
      <c r="V193" s="100"/>
      <c r="W193" s="62"/>
      <c r="X193" s="100"/>
      <c r="Y193" s="100"/>
      <c r="AB193"/>
      <c r="AC193"/>
      <c r="AD193"/>
    </row>
    <row r="194" spans="1:31" s="2" customFormat="1" ht="15" customHeight="1" x14ac:dyDescent="0.25">
      <c r="A194" s="49"/>
      <c r="B194" s="43"/>
      <c r="C194" s="43"/>
      <c r="D194" s="50"/>
      <c r="E194" s="50"/>
      <c r="F194" s="50"/>
      <c r="G194" s="50"/>
      <c r="H194" s="50"/>
      <c r="I194" s="50"/>
      <c r="J194" s="50"/>
      <c r="K194" s="50"/>
      <c r="L194" s="50"/>
      <c r="M194" s="118" t="s">
        <v>296</v>
      </c>
      <c r="N194" s="34">
        <f>ROUND(SUM(N171+N192),0)</f>
        <v>0</v>
      </c>
      <c r="O194" s="67"/>
      <c r="P194" s="67"/>
      <c r="Q194" s="67"/>
      <c r="R194" s="67"/>
      <c r="S194" s="67"/>
      <c r="T194" s="100"/>
      <c r="U194" s="100"/>
      <c r="V194" s="100"/>
      <c r="W194" s="62"/>
      <c r="X194" s="100"/>
      <c r="Y194" s="100"/>
      <c r="AB194"/>
      <c r="AC194"/>
      <c r="AD194"/>
    </row>
    <row r="195" spans="1:31" s="2" customFormat="1" ht="15" customHeight="1" x14ac:dyDescent="0.25">
      <c r="A195" s="49"/>
      <c r="B195" s="43"/>
      <c r="C195" s="43"/>
      <c r="D195" s="50"/>
      <c r="E195" s="50"/>
      <c r="F195" s="50"/>
      <c r="G195" s="50"/>
      <c r="H195" s="50"/>
      <c r="I195" s="49"/>
      <c r="J195" s="49"/>
      <c r="K195" s="49"/>
      <c r="L195" s="49"/>
      <c r="M195" s="88" t="s">
        <v>295</v>
      </c>
      <c r="N195" s="197" t="str">
        <f>IF(N153=0,"",IF(COUNT((N171+N192)/N153)=0,"0,0%",ROUNDUP(((N171+N192)/N153),3)))</f>
        <v/>
      </c>
      <c r="O195" s="67"/>
      <c r="P195" s="67"/>
      <c r="Q195" s="67"/>
      <c r="R195" s="67"/>
      <c r="S195" s="67"/>
      <c r="T195" s="100"/>
      <c r="U195" s="100"/>
      <c r="V195" s="100"/>
      <c r="W195" s="62"/>
      <c r="X195" s="100"/>
      <c r="Y195" s="100"/>
    </row>
    <row r="196" spans="1:31" ht="15" customHeight="1" thickBot="1" x14ac:dyDescent="0.3">
      <c r="A196" s="49"/>
      <c r="B196" s="43"/>
      <c r="C196" s="43"/>
      <c r="D196" s="44"/>
      <c r="E196" s="50"/>
      <c r="F196" s="50"/>
      <c r="G196" s="50"/>
      <c r="H196" s="50"/>
      <c r="I196" s="50"/>
      <c r="J196" s="50"/>
      <c r="K196" s="50"/>
      <c r="L196" s="50"/>
      <c r="M196" s="50"/>
      <c r="N196" s="54"/>
      <c r="T196" s="2"/>
      <c r="U196" s="2"/>
      <c r="V196" s="2"/>
      <c r="X196" s="2"/>
      <c r="Y196" s="2"/>
      <c r="AB196" s="2"/>
      <c r="AC196" s="2"/>
      <c r="AD196" s="2"/>
      <c r="AE196" s="2"/>
    </row>
    <row r="197" spans="1:31" ht="24" customHeight="1" thickBot="1" x14ac:dyDescent="0.25">
      <c r="A197" s="371" t="s">
        <v>251</v>
      </c>
      <c r="B197" s="372"/>
      <c r="C197" s="372"/>
      <c r="D197" s="372"/>
      <c r="E197" s="372"/>
      <c r="F197" s="372"/>
      <c r="G197" s="372"/>
      <c r="H197" s="372"/>
      <c r="I197" s="372"/>
      <c r="J197" s="372"/>
      <c r="K197" s="372"/>
      <c r="L197" s="372"/>
      <c r="M197" s="372"/>
      <c r="N197" s="373"/>
    </row>
    <row r="198" spans="1:31" s="2" customFormat="1" ht="20.100000000000001" customHeight="1" thickBot="1" x14ac:dyDescent="0.3">
      <c r="A198" s="35" t="s">
        <v>27</v>
      </c>
      <c r="B198" s="39" t="s">
        <v>252</v>
      </c>
      <c r="C198" s="40"/>
      <c r="D198" s="41"/>
      <c r="E198" s="41"/>
      <c r="F198" s="41"/>
      <c r="G198" s="41"/>
      <c r="H198" s="41"/>
      <c r="I198" s="41"/>
      <c r="J198" s="41"/>
      <c r="K198" s="41"/>
      <c r="L198" s="41"/>
      <c r="M198" s="41"/>
      <c r="N198" s="42"/>
      <c r="O198" s="67"/>
      <c r="S198" s="67"/>
      <c r="W198" s="62"/>
      <c r="AB198"/>
      <c r="AC198"/>
      <c r="AD198"/>
    </row>
    <row r="199" spans="1:31" ht="15" customHeight="1" thickBot="1" x14ac:dyDescent="0.3">
      <c r="A199" s="351" t="s">
        <v>253</v>
      </c>
      <c r="B199" s="352"/>
      <c r="C199" s="352"/>
      <c r="D199" s="352"/>
      <c r="E199" s="352"/>
      <c r="F199" s="352"/>
      <c r="G199" s="352"/>
      <c r="H199" s="352"/>
      <c r="I199" s="352"/>
      <c r="J199" s="352"/>
      <c r="K199" s="352"/>
      <c r="L199" s="352"/>
      <c r="M199" s="352"/>
      <c r="N199" s="353"/>
      <c r="P199" s="330" t="s">
        <v>351</v>
      </c>
      <c r="Q199" s="396"/>
      <c r="R199" s="397"/>
      <c r="T199" s="2"/>
      <c r="U199" s="2"/>
      <c r="V199" s="2"/>
      <c r="X199" s="2"/>
      <c r="Y199" s="2"/>
      <c r="AE199" s="2"/>
    </row>
    <row r="200" spans="1:31" s="47" customFormat="1" ht="15" customHeight="1" x14ac:dyDescent="0.2">
      <c r="A200" s="359" t="s">
        <v>33</v>
      </c>
      <c r="B200" s="357" t="s">
        <v>1</v>
      </c>
      <c r="C200" s="400" t="s">
        <v>55</v>
      </c>
      <c r="D200" s="401"/>
      <c r="E200" s="401"/>
      <c r="F200" s="401"/>
      <c r="G200" s="401"/>
      <c r="H200" s="401"/>
      <c r="I200" s="401"/>
      <c r="J200" s="401"/>
      <c r="K200" s="402"/>
      <c r="L200" s="51" t="s">
        <v>35</v>
      </c>
      <c r="M200" s="51" t="s">
        <v>35</v>
      </c>
      <c r="N200" s="345" t="s">
        <v>4</v>
      </c>
      <c r="O200" s="67"/>
      <c r="P200" s="393" t="s">
        <v>350</v>
      </c>
      <c r="Q200" s="394"/>
      <c r="R200" s="395"/>
      <c r="S200" s="67"/>
      <c r="T200" s="366" t="s">
        <v>303</v>
      </c>
      <c r="U200" s="367"/>
      <c r="V200" s="368"/>
      <c r="W200" s="219"/>
      <c r="X200" s="369" t="s">
        <v>304</v>
      </c>
      <c r="Y200" s="370"/>
      <c r="AB200"/>
      <c r="AC200"/>
      <c r="AD200"/>
      <c r="AE200"/>
    </row>
    <row r="201" spans="1:31" ht="15" customHeight="1" x14ac:dyDescent="0.2">
      <c r="A201" s="360"/>
      <c r="B201" s="358"/>
      <c r="C201" s="406" t="s">
        <v>197</v>
      </c>
      <c r="D201" s="407"/>
      <c r="E201" s="407"/>
      <c r="F201" s="407"/>
      <c r="G201" s="407"/>
      <c r="H201" s="407"/>
      <c r="I201" s="407"/>
      <c r="J201" s="407"/>
      <c r="K201" s="408"/>
      <c r="L201" s="68" t="s">
        <v>37</v>
      </c>
      <c r="M201" s="68" t="s">
        <v>38</v>
      </c>
      <c r="N201" s="346"/>
      <c r="P201" s="156" t="str">
        <f>$P$13</f>
        <v>-</v>
      </c>
      <c r="Q201" s="119" t="str">
        <f>$P$16</f>
        <v>-</v>
      </c>
      <c r="R201" s="149" t="s">
        <v>328</v>
      </c>
      <c r="T201" s="32" t="s">
        <v>5</v>
      </c>
      <c r="U201" s="32" t="s">
        <v>6</v>
      </c>
      <c r="V201" s="32" t="s">
        <v>7</v>
      </c>
      <c r="X201" s="32" t="s">
        <v>8</v>
      </c>
      <c r="Y201" s="32" t="s">
        <v>9</v>
      </c>
      <c r="AE201" s="47"/>
    </row>
    <row r="202" spans="1:31" ht="15" customHeight="1" x14ac:dyDescent="0.2">
      <c r="A202" s="23" t="s">
        <v>254</v>
      </c>
      <c r="B202" s="89" t="s">
        <v>255</v>
      </c>
      <c r="C202" s="386"/>
      <c r="D202" s="387"/>
      <c r="E202" s="387"/>
      <c r="F202" s="387"/>
      <c r="G202" s="387"/>
      <c r="H202" s="387"/>
      <c r="I202" s="387"/>
      <c r="J202" s="387"/>
      <c r="K202" s="388"/>
      <c r="L202" s="90"/>
      <c r="M202" s="90"/>
      <c r="N202" s="91"/>
      <c r="O202" s="67" t="str">
        <f>IF(N202&lt;&gt;0,IF(L202="","Allocate cost!  ",""),"")&amp;IF(N202&lt;&gt;0,IF(M202="","Indicate origin!",""),"")</f>
        <v/>
      </c>
      <c r="P202" s="209"/>
      <c r="Q202" s="210"/>
      <c r="R202" s="150">
        <f>SUM(P202+Q202)</f>
        <v>0</v>
      </c>
      <c r="T202" s="72" t="str">
        <f>IF(L202="Internal",N202,"-")</f>
        <v>-</v>
      </c>
      <c r="U202" s="72" t="str">
        <f>IF(L202="Related",N202,"-")</f>
        <v>-</v>
      </c>
      <c r="V202" s="72" t="str">
        <f>IF(L202="External",N202,"-")</f>
        <v>-</v>
      </c>
      <c r="X202" s="72" t="str">
        <f>IF($M202="Canadian",IF(OR($N202="",$N202=0),"-",$N202),"-")</f>
        <v>-</v>
      </c>
      <c r="Y202" s="72" t="str">
        <f>IF($M202="Non-Canadian",IF(OR($N202="",$N202=0),"-",$N202),"-")</f>
        <v>-</v>
      </c>
    </row>
    <row r="203" spans="1:31" ht="15" customHeight="1" x14ac:dyDescent="0.2">
      <c r="A203" s="103"/>
      <c r="B203" s="450" t="s">
        <v>256</v>
      </c>
      <c r="C203" s="355"/>
      <c r="D203" s="355"/>
      <c r="E203" s="355"/>
      <c r="F203" s="355"/>
      <c r="G203" s="355"/>
      <c r="H203" s="355"/>
      <c r="I203" s="355"/>
      <c r="J203" s="355"/>
      <c r="K203" s="355"/>
      <c r="L203" s="355"/>
      <c r="M203" s="355"/>
      <c r="N203" s="356"/>
      <c r="P203" s="120"/>
      <c r="Q203" s="121"/>
      <c r="R203" s="151"/>
      <c r="T203" s="203"/>
      <c r="U203" s="203"/>
      <c r="V203" s="203"/>
      <c r="X203" s="203"/>
      <c r="Y203" s="203"/>
    </row>
    <row r="204" spans="1:31" ht="15" customHeight="1" x14ac:dyDescent="0.2">
      <c r="A204" s="23" t="s">
        <v>257</v>
      </c>
      <c r="B204" s="33" t="s">
        <v>258</v>
      </c>
      <c r="C204" s="386"/>
      <c r="D204" s="387"/>
      <c r="E204" s="387"/>
      <c r="F204" s="387"/>
      <c r="G204" s="387"/>
      <c r="H204" s="387"/>
      <c r="I204" s="387"/>
      <c r="J204" s="387"/>
      <c r="K204" s="388"/>
      <c r="L204" s="92"/>
      <c r="M204" s="92"/>
      <c r="N204" s="93"/>
      <c r="O204" s="67" t="str">
        <f t="shared" ref="O204:O205" si="91">IF(N204&lt;&gt;0,IF(L204="","Allocate cost!  ",""),"")&amp;IF(N204&lt;&gt;0,IF(M204="","Indicate origin!",""),"")</f>
        <v/>
      </c>
      <c r="P204" s="209"/>
      <c r="Q204" s="210"/>
      <c r="R204" s="150">
        <f t="shared" ref="R204:R205" si="92">SUM(P204+Q204)</f>
        <v>0</v>
      </c>
      <c r="T204" s="72" t="str">
        <f>IF(L204="Internal",N204,"-")</f>
        <v>-</v>
      </c>
      <c r="U204" s="72" t="str">
        <f>IF(L204="Related",N204,"-")</f>
        <v>-</v>
      </c>
      <c r="V204" s="72" t="str">
        <f>IF(L204="External",N204,"-")</f>
        <v>-</v>
      </c>
      <c r="X204" s="72" t="str">
        <f>IF($M204="Canadian",IF(OR($N204="",$N204=0),"-",$N204),"-")</f>
        <v>-</v>
      </c>
      <c r="Y204" s="72" t="str">
        <f>IF($M204="Non-Canadian",IF(OR($N204="",$N204=0),"-",$N204),"-")</f>
        <v>-</v>
      </c>
    </row>
    <row r="205" spans="1:31" ht="15" customHeight="1" x14ac:dyDescent="0.2">
      <c r="A205" s="23" t="s">
        <v>259</v>
      </c>
      <c r="B205" s="89" t="s">
        <v>424</v>
      </c>
      <c r="C205" s="386"/>
      <c r="D205" s="387"/>
      <c r="E205" s="387"/>
      <c r="F205" s="387"/>
      <c r="G205" s="387"/>
      <c r="H205" s="387"/>
      <c r="I205" s="387"/>
      <c r="J205" s="387"/>
      <c r="K205" s="388"/>
      <c r="L205" s="90"/>
      <c r="M205" s="90"/>
      <c r="N205" s="91"/>
      <c r="O205" s="67" t="str">
        <f t="shared" si="91"/>
        <v/>
      </c>
      <c r="P205" s="209"/>
      <c r="Q205" s="210"/>
      <c r="R205" s="150">
        <f t="shared" si="92"/>
        <v>0</v>
      </c>
      <c r="T205" s="72" t="str">
        <f>IF(L205="Internal",N205,"-")</f>
        <v>-</v>
      </c>
      <c r="U205" s="72" t="str">
        <f>IF(L205="Related",N205,"-")</f>
        <v>-</v>
      </c>
      <c r="V205" s="72" t="str">
        <f>IF(L205="External",N205,"-")</f>
        <v>-</v>
      </c>
      <c r="X205" s="72" t="str">
        <f>IF($M205="Canadian",IF(OR($N205="",$N205=0),"-",$N205),"-")</f>
        <v>-</v>
      </c>
      <c r="Y205" s="72" t="str">
        <f>IF($M205="Non-Canadian",IF(OR($N205="",$N205=0),"-",$N205),"-")</f>
        <v>-</v>
      </c>
    </row>
    <row r="206" spans="1:31" ht="15" customHeight="1" x14ac:dyDescent="0.25">
      <c r="A206" s="103"/>
      <c r="B206" s="450" t="s">
        <v>260</v>
      </c>
      <c r="C206" s="355"/>
      <c r="D206" s="355"/>
      <c r="E206" s="355"/>
      <c r="F206" s="355"/>
      <c r="G206" s="355"/>
      <c r="H206" s="355"/>
      <c r="I206" s="355"/>
      <c r="J206" s="355"/>
      <c r="K206" s="355"/>
      <c r="L206" s="355"/>
      <c r="M206" s="355"/>
      <c r="N206" s="356"/>
      <c r="P206" s="120"/>
      <c r="Q206" s="121"/>
      <c r="R206" s="151"/>
      <c r="T206" s="203"/>
      <c r="U206" s="203"/>
      <c r="V206" s="203"/>
      <c r="X206" s="203"/>
      <c r="Y206" s="203"/>
      <c r="AB206" s="2"/>
      <c r="AC206" s="2"/>
      <c r="AD206" s="2"/>
    </row>
    <row r="207" spans="1:31" ht="15" customHeight="1" x14ac:dyDescent="0.2">
      <c r="A207" s="23" t="s">
        <v>261</v>
      </c>
      <c r="B207" s="33" t="s">
        <v>262</v>
      </c>
      <c r="C207" s="386"/>
      <c r="D207" s="387"/>
      <c r="E207" s="387"/>
      <c r="F207" s="387"/>
      <c r="G207" s="387"/>
      <c r="H207" s="387"/>
      <c r="I207" s="387"/>
      <c r="J207" s="387"/>
      <c r="K207" s="388"/>
      <c r="L207" s="92"/>
      <c r="M207" s="92"/>
      <c r="N207" s="93"/>
      <c r="O207" s="67" t="str">
        <f t="shared" ref="O207:O209" si="93">IF(N207&lt;&gt;0,IF(L207="","Allocate cost!  ",""),"")&amp;IF(N207&lt;&gt;0,IF(M207="","Indicate origin!",""),"")</f>
        <v/>
      </c>
      <c r="P207" s="209"/>
      <c r="Q207" s="210"/>
      <c r="R207" s="150">
        <f t="shared" ref="R207:R209" si="94">SUM(P207+Q207)</f>
        <v>0</v>
      </c>
      <c r="T207" s="72" t="str">
        <f>IF(L207="Internal",N207,"-")</f>
        <v>-</v>
      </c>
      <c r="U207" s="72" t="str">
        <f>IF(L207="Related",N207,"-")</f>
        <v>-</v>
      </c>
      <c r="V207" s="72" t="str">
        <f>IF(L207="External",N207,"-")</f>
        <v>-</v>
      </c>
      <c r="X207" s="72" t="str">
        <f>IF($M207="Canadian",IF(OR($N207="",$N207=0),"-",$N207),"-")</f>
        <v>-</v>
      </c>
      <c r="Y207" s="72" t="str">
        <f>IF($M207="Non-Canadian",IF(OR($N207="",$N207=0),"-",$N207),"-")</f>
        <v>-</v>
      </c>
    </row>
    <row r="208" spans="1:31" ht="15" customHeight="1" x14ac:dyDescent="0.2">
      <c r="A208" s="23" t="s">
        <v>263</v>
      </c>
      <c r="B208" s="24" t="s">
        <v>264</v>
      </c>
      <c r="C208" s="386"/>
      <c r="D208" s="387"/>
      <c r="E208" s="387"/>
      <c r="F208" s="387"/>
      <c r="G208" s="387"/>
      <c r="H208" s="387"/>
      <c r="I208" s="387"/>
      <c r="J208" s="387"/>
      <c r="K208" s="388"/>
      <c r="L208" s="65"/>
      <c r="M208" s="65"/>
      <c r="N208" s="48"/>
      <c r="O208" s="67" t="str">
        <f t="shared" si="93"/>
        <v/>
      </c>
      <c r="P208" s="209"/>
      <c r="Q208" s="210"/>
      <c r="R208" s="150">
        <f t="shared" si="94"/>
        <v>0</v>
      </c>
      <c r="T208" s="72" t="str">
        <f>IF(L208="Internal",N208,"-")</f>
        <v>-</v>
      </c>
      <c r="U208" s="72" t="str">
        <f>IF(L208="Related",N208,"-")</f>
        <v>-</v>
      </c>
      <c r="V208" s="72" t="str">
        <f>IF(L208="External",N208,"-")</f>
        <v>-</v>
      </c>
      <c r="X208" s="72" t="str">
        <f>IF($M208="Canadian",IF(OR($N208="",$N208=0),"-",$N208),"-")</f>
        <v>-</v>
      </c>
      <c r="Y208" s="72" t="str">
        <f>IF($M208="Non-Canadian",IF(OR($N208="",$N208=0),"-",$N208),"-")</f>
        <v>-</v>
      </c>
    </row>
    <row r="209" spans="1:31" s="2" customFormat="1" ht="15" customHeight="1" x14ac:dyDescent="0.25">
      <c r="A209" s="23" t="s">
        <v>265</v>
      </c>
      <c r="B209" s="24" t="s">
        <v>57</v>
      </c>
      <c r="C209" s="386"/>
      <c r="D209" s="387"/>
      <c r="E209" s="387"/>
      <c r="F209" s="387"/>
      <c r="G209" s="387"/>
      <c r="H209" s="387"/>
      <c r="I209" s="387"/>
      <c r="J209" s="387"/>
      <c r="K209" s="388"/>
      <c r="L209" s="65"/>
      <c r="M209" s="65"/>
      <c r="N209" s="48"/>
      <c r="O209" s="67" t="str">
        <f t="shared" si="93"/>
        <v/>
      </c>
      <c r="P209" s="209"/>
      <c r="Q209" s="210"/>
      <c r="R209" s="150">
        <f t="shared" si="94"/>
        <v>0</v>
      </c>
      <c r="S209" s="67"/>
      <c r="T209" s="72" t="str">
        <f>IF(L209="Internal",N209,"-")</f>
        <v>-</v>
      </c>
      <c r="U209" s="72" t="str">
        <f>IF(L209="Related",N209,"-")</f>
        <v>-</v>
      </c>
      <c r="V209" s="72" t="str">
        <f>IF(L209="External",N209,"-")</f>
        <v>-</v>
      </c>
      <c r="W209" s="62"/>
      <c r="X209" s="72" t="str">
        <f>IF($M209="Canadian",IF(OR($N209="",$N209=0),"-",$N209),"-")</f>
        <v>-</v>
      </c>
      <c r="Y209" s="72" t="str">
        <f>IF($M209="Non-Canadian",IF(OR($N209="",$N209=0),"-",$N209),"-")</f>
        <v>-</v>
      </c>
      <c r="AB209"/>
      <c r="AC209"/>
      <c r="AD209"/>
      <c r="AE209"/>
    </row>
    <row r="210" spans="1:31" ht="15" customHeight="1" thickBot="1" x14ac:dyDescent="0.3">
      <c r="A210" s="37" t="s">
        <v>27</v>
      </c>
      <c r="B210" s="38" t="s">
        <v>266</v>
      </c>
      <c r="C210" s="354"/>
      <c r="D210" s="355"/>
      <c r="E210" s="355"/>
      <c r="F210" s="355"/>
      <c r="G210" s="355"/>
      <c r="H210" s="355"/>
      <c r="I210" s="355"/>
      <c r="J210" s="355"/>
      <c r="K210" s="355"/>
      <c r="L210" s="355"/>
      <c r="M210" s="356"/>
      <c r="N210" s="34">
        <f>ROUND(SUM(N202:N209),0)</f>
        <v>0</v>
      </c>
      <c r="P210" s="122">
        <f>SUM(P202:P209)</f>
        <v>0</v>
      </c>
      <c r="Q210" s="123">
        <f>SUM(Q202:Q209)</f>
        <v>0</v>
      </c>
      <c r="R210" s="152">
        <f>SUM(R202:R209)</f>
        <v>0</v>
      </c>
      <c r="T210" s="98">
        <f>ROUND(SUM(T202:T209),0)</f>
        <v>0</v>
      </c>
      <c r="U210" s="98">
        <f>ROUND(SUM(U202:U209),0)</f>
        <v>0</v>
      </c>
      <c r="V210" s="98">
        <f>ROUND(SUM(V202:V209),0)</f>
        <v>0</v>
      </c>
      <c r="X210" s="98">
        <f>ROUND(SUM(X202:X209),0)</f>
        <v>0</v>
      </c>
      <c r="Y210" s="98">
        <f>ROUND(SUM(Y202:Y209),0)</f>
        <v>0</v>
      </c>
      <c r="AE210" s="2"/>
    </row>
    <row r="211" spans="1:31" ht="23.25" customHeight="1" thickBot="1" x14ac:dyDescent="0.25">
      <c r="A211" s="4"/>
      <c r="B211" s="4"/>
      <c r="C211" s="4"/>
      <c r="D211" s="3"/>
      <c r="E211" s="3"/>
      <c r="F211" s="3"/>
      <c r="G211" s="3"/>
      <c r="H211" s="3"/>
      <c r="I211" s="3"/>
      <c r="J211" s="3"/>
      <c r="K211" s="3"/>
      <c r="L211" s="3"/>
      <c r="M211" s="3"/>
      <c r="N211" s="10"/>
      <c r="AB211" s="47"/>
      <c r="AC211" s="47"/>
      <c r="AD211" s="47"/>
    </row>
    <row r="212" spans="1:31" ht="24" customHeight="1" thickBot="1" x14ac:dyDescent="0.25">
      <c r="A212" s="371" t="s">
        <v>28</v>
      </c>
      <c r="B212" s="372"/>
      <c r="C212" s="372"/>
      <c r="D212" s="372"/>
      <c r="E212" s="372"/>
      <c r="F212" s="372"/>
      <c r="G212" s="372"/>
      <c r="H212" s="372"/>
      <c r="I212" s="372"/>
      <c r="J212" s="372"/>
      <c r="K212" s="372"/>
      <c r="L212" s="372"/>
      <c r="M212" s="372"/>
      <c r="N212" s="373"/>
      <c r="P212" s="330" t="s">
        <v>351</v>
      </c>
      <c r="Q212" s="396"/>
      <c r="R212" s="397"/>
    </row>
    <row r="213" spans="1:31" s="47" customFormat="1" ht="15" customHeight="1" x14ac:dyDescent="0.2">
      <c r="A213" s="359" t="s">
        <v>33</v>
      </c>
      <c r="B213" s="357" t="s">
        <v>1</v>
      </c>
      <c r="C213" s="444"/>
      <c r="D213" s="445"/>
      <c r="E213" s="445"/>
      <c r="F213" s="445"/>
      <c r="G213" s="445"/>
      <c r="H213" s="445"/>
      <c r="I213" s="445"/>
      <c r="J213" s="445"/>
      <c r="K213" s="446"/>
      <c r="L213" s="51" t="s">
        <v>35</v>
      </c>
      <c r="M213" s="51" t="s">
        <v>35</v>
      </c>
      <c r="N213" s="345" t="s">
        <v>4</v>
      </c>
      <c r="O213" s="67"/>
      <c r="P213" s="393" t="s">
        <v>350</v>
      </c>
      <c r="Q213" s="394"/>
      <c r="R213" s="395"/>
      <c r="S213" s="67"/>
      <c r="T213" s="366" t="s">
        <v>303</v>
      </c>
      <c r="U213" s="367"/>
      <c r="V213" s="368"/>
      <c r="W213" s="219"/>
      <c r="X213" s="369" t="s">
        <v>304</v>
      </c>
      <c r="Y213" s="370"/>
      <c r="AB213"/>
      <c r="AC213"/>
      <c r="AD213"/>
      <c r="AE213"/>
    </row>
    <row r="214" spans="1:31" ht="15" customHeight="1" x14ac:dyDescent="0.2">
      <c r="A214" s="360"/>
      <c r="B214" s="358"/>
      <c r="C214" s="406"/>
      <c r="D214" s="407"/>
      <c r="E214" s="407"/>
      <c r="F214" s="407"/>
      <c r="G214" s="407"/>
      <c r="H214" s="407"/>
      <c r="I214" s="407"/>
      <c r="J214" s="407"/>
      <c r="K214" s="408"/>
      <c r="L214" s="68" t="s">
        <v>37</v>
      </c>
      <c r="M214" s="68" t="s">
        <v>38</v>
      </c>
      <c r="N214" s="346"/>
      <c r="P214" s="156" t="str">
        <f>$P$13</f>
        <v>-</v>
      </c>
      <c r="Q214" s="119" t="str">
        <f>$P$16</f>
        <v>-</v>
      </c>
      <c r="R214" s="149" t="s">
        <v>328</v>
      </c>
      <c r="T214" s="32" t="s">
        <v>5</v>
      </c>
      <c r="U214" s="32" t="s">
        <v>6</v>
      </c>
      <c r="V214" s="32" t="s">
        <v>7</v>
      </c>
      <c r="X214" s="32" t="s">
        <v>8</v>
      </c>
      <c r="Y214" s="32" t="s">
        <v>9</v>
      </c>
      <c r="AE214" s="47"/>
    </row>
    <row r="215" spans="1:31" ht="15" customHeight="1" x14ac:dyDescent="0.2">
      <c r="A215" s="37" t="s">
        <v>29</v>
      </c>
      <c r="B215" s="26" t="s">
        <v>281</v>
      </c>
      <c r="C215" s="447" t="s">
        <v>369</v>
      </c>
      <c r="D215" s="448"/>
      <c r="E215" s="448"/>
      <c r="F215" s="448"/>
      <c r="G215" s="448"/>
      <c r="H215" s="448"/>
      <c r="I215" s="448"/>
      <c r="J215" s="448"/>
      <c r="K215" s="388"/>
      <c r="L215" s="65"/>
      <c r="M215" s="65"/>
      <c r="N215" s="205"/>
      <c r="O215" s="67" t="str">
        <f>IF(N215&gt;$N$153*0.1,"Over 10% cap!  ","")&amp;IF(N215&lt;&gt;0,IF(L215="","Allocate cost!  ",""),"")&amp;IF(N215&lt;&gt;0,IF(M215="","Indicate origin!",""),"")</f>
        <v/>
      </c>
      <c r="P215" s="209"/>
      <c r="Q215" s="210"/>
      <c r="R215" s="150">
        <f t="shared" ref="R215:R216" si="95">SUM(P215+Q215)</f>
        <v>0</v>
      </c>
      <c r="T215" s="72">
        <f>IF($L215="Internal",ROUND($N215,0),0)</f>
        <v>0</v>
      </c>
      <c r="U215" s="72">
        <f>IF($L215="Related",ROUND($N215,0),0)</f>
        <v>0</v>
      </c>
      <c r="V215" s="72">
        <f>IF($L215="External",ROUND($N215,0),0)</f>
        <v>0</v>
      </c>
      <c r="W215" s="63"/>
      <c r="X215" s="72">
        <f>IF($M215="Canadian",IF(OR($N215="",$N215=0),0,ROUND($N215,0)),0)</f>
        <v>0</v>
      </c>
      <c r="Y215" s="72">
        <f>IF($M215="Non-Canadian",IF(OR($N215="",$N215=0),0,ROUND($N215,0)),0)</f>
        <v>0</v>
      </c>
    </row>
    <row r="216" spans="1:31" ht="15" customHeight="1" thickBot="1" x14ac:dyDescent="0.25">
      <c r="A216" s="37" t="s">
        <v>30</v>
      </c>
      <c r="B216" s="26" t="s">
        <v>282</v>
      </c>
      <c r="C216" s="447" t="s">
        <v>369</v>
      </c>
      <c r="D216" s="448"/>
      <c r="E216" s="448"/>
      <c r="F216" s="448"/>
      <c r="G216" s="448"/>
      <c r="H216" s="448"/>
      <c r="I216" s="448"/>
      <c r="J216" s="448"/>
      <c r="K216" s="388"/>
      <c r="L216" s="222"/>
      <c r="M216" s="65"/>
      <c r="N216" s="220"/>
      <c r="O216" s="67" t="str">
        <f>IF(N216&gt;$N$153*0.1,"Over 10% cap!  ","")&amp;IF(N216&lt;&gt;0,IF(L216="","Allocate cost!  ",""),"")&amp;IF(N216&lt;&gt;0,IF(M216="","Indicate origin!",""),"")</f>
        <v/>
      </c>
      <c r="P216" s="214"/>
      <c r="Q216" s="215"/>
      <c r="R216" s="153">
        <f t="shared" si="95"/>
        <v>0</v>
      </c>
      <c r="T216" s="72">
        <f>IF($L216="Internal",ROUND($N216,0),0)</f>
        <v>0</v>
      </c>
      <c r="U216" s="72">
        <f>IF($L216="Related",ROUND($N216,0),0)</f>
        <v>0</v>
      </c>
      <c r="V216" s="72">
        <f>IF($L216="External",ROUND($N216,0),0)</f>
        <v>0</v>
      </c>
      <c r="W216" s="63"/>
      <c r="X216" s="72">
        <f>IF($M216="Canadian",IF(OR($N216="",$N216=0),0,ROUND($N216,0)),0)</f>
        <v>0</v>
      </c>
      <c r="Y216" s="72">
        <f>IF($M216="Non-Canadian",IF(OR($N216="",$N216=0),0,ROUND($N216,0)),0)</f>
        <v>0</v>
      </c>
    </row>
    <row r="217" spans="1:31" ht="15" customHeight="1" thickBot="1" x14ac:dyDescent="0.25">
      <c r="A217" s="49"/>
      <c r="B217" s="5"/>
      <c r="C217" s="11"/>
      <c r="D217" s="11"/>
      <c r="E217" s="11"/>
      <c r="F217" s="11"/>
      <c r="G217" s="11"/>
      <c r="H217" s="11"/>
      <c r="I217" s="11"/>
      <c r="J217" s="11"/>
      <c r="K217" s="11"/>
      <c r="L217" s="94"/>
      <c r="M217" s="94"/>
      <c r="N217" s="95"/>
      <c r="T217" s="96"/>
      <c r="U217" s="96"/>
      <c r="V217" s="96"/>
      <c r="X217" s="96"/>
      <c r="Y217" s="96"/>
    </row>
    <row r="218" spans="1:31" ht="15" customHeight="1" thickBot="1" x14ac:dyDescent="0.3">
      <c r="A218" s="70"/>
      <c r="B218" s="374" t="s">
        <v>389</v>
      </c>
      <c r="C218" s="451"/>
      <c r="D218" s="451"/>
      <c r="E218" s="451"/>
      <c r="F218" s="451"/>
      <c r="G218" s="451"/>
      <c r="H218" s="451"/>
      <c r="I218" s="451"/>
      <c r="J218" s="451"/>
      <c r="K218" s="451"/>
      <c r="L218" s="451"/>
      <c r="M218" s="452"/>
      <c r="N218" s="133">
        <f>SUM(N25+N36+N52+N66+N78+N91+N99+N106+N119+N134+N151+N171+N192+N210+N215+N216)</f>
        <v>0</v>
      </c>
      <c r="P218" s="126">
        <f>SUM(P216+P215+P210+P192+P171+P151+P134+P119+P106+P99+P91+P78+P66+P52+P36+P25)</f>
        <v>0</v>
      </c>
      <c r="Q218" s="126">
        <f>SUM(Q216+Q215+Q210+Q192+Q171+Q151+Q134+Q119+Q106+Q99+Q91+Q78+Q66+Q52+Q36+Q25)</f>
        <v>0</v>
      </c>
      <c r="R218" s="127">
        <f>SUM(R216+R215+R210+R192+R171+R151+R134+R119+R106+R99+R91+R78+R66+R52+R36+R25)</f>
        <v>0</v>
      </c>
      <c r="T218" s="126">
        <f>SUM(T216+T215+T210+T192+T171+T151+T134+T119+T106+T99+T91+T78+T66+T52+T36+T25)</f>
        <v>0</v>
      </c>
      <c r="U218" s="126">
        <f>SUM(U216+U215+U210+U192+U171+U151+U134+U119+U106+U99+U91+U78+U66+U52+U36+U25)</f>
        <v>0</v>
      </c>
      <c r="V218" s="127">
        <f>SUM(V216+V215+V210+V192+V171+V151+V134+V119+V106+V99+V91+V78+V66+V52+V36+V25)</f>
        <v>0</v>
      </c>
      <c r="W218" s="134"/>
      <c r="X218" s="126">
        <f>SUM(X216+X215+X210+X192+X171+X151+X134+X119+X106+X99+X91+X78+X66+X52+X36+X25)</f>
        <v>0</v>
      </c>
      <c r="Y218" s="127">
        <f>SUM(Y216+Y215+Y210+Y192+Y171+Y151+Y134+Y119+Y106+Y99+Y91+Y78+Y66+Y52+Y36+Y25)</f>
        <v>0</v>
      </c>
      <c r="AB218" s="71"/>
      <c r="AC218" s="71"/>
      <c r="AD218" s="71"/>
    </row>
    <row r="219" spans="1:31" ht="15" customHeight="1" thickBot="1" x14ac:dyDescent="0.25">
      <c r="A219" s="18"/>
      <c r="B219" s="4"/>
      <c r="C219" s="4"/>
      <c r="D219" s="19"/>
      <c r="E219" s="4"/>
      <c r="F219" s="4"/>
      <c r="G219" s="4"/>
      <c r="H219" s="4"/>
      <c r="I219" s="4"/>
      <c r="J219" s="4"/>
      <c r="K219" s="4"/>
      <c r="L219" s="4"/>
      <c r="M219" s="4"/>
      <c r="N219" s="4"/>
      <c r="R219" s="62"/>
      <c r="T219" s="135"/>
      <c r="U219" s="128">
        <f>SUM(T218:U218)</f>
        <v>0</v>
      </c>
      <c r="V219" s="129">
        <f>T218+U218+V218</f>
        <v>0</v>
      </c>
      <c r="W219" s="134"/>
      <c r="X219" s="135"/>
      <c r="Y219" s="129">
        <f>X218+Y218</f>
        <v>0</v>
      </c>
    </row>
    <row r="220" spans="1:31" s="192" customFormat="1" x14ac:dyDescent="0.2">
      <c r="A220" s="188" t="s">
        <v>382</v>
      </c>
      <c r="B220" s="139"/>
      <c r="C220" s="139"/>
      <c r="D220" s="189"/>
      <c r="E220" s="139"/>
      <c r="F220" s="139"/>
      <c r="G220" s="139"/>
      <c r="H220" s="139"/>
      <c r="I220" s="139"/>
      <c r="J220" s="139"/>
      <c r="K220" s="139"/>
      <c r="L220" s="139"/>
      <c r="M220" s="139"/>
      <c r="N220" s="190"/>
      <c r="O220" s="191"/>
      <c r="P220" s="191"/>
      <c r="Q220" s="191"/>
      <c r="R220" s="191"/>
      <c r="S220" s="191"/>
      <c r="W220" s="193"/>
    </row>
    <row r="221" spans="1:31" ht="15" customHeight="1" x14ac:dyDescent="0.2">
      <c r="A221" s="18"/>
      <c r="B221" s="4"/>
      <c r="C221" s="4"/>
      <c r="D221" s="19"/>
      <c r="E221" s="4"/>
      <c r="F221" s="4"/>
      <c r="G221" s="4"/>
      <c r="H221" s="4"/>
      <c r="I221" s="4"/>
      <c r="J221" s="4"/>
      <c r="K221" s="4"/>
      <c r="L221" s="4"/>
      <c r="M221" s="4"/>
      <c r="N221" s="4"/>
    </row>
    <row r="222" spans="1:31" ht="15" customHeight="1" x14ac:dyDescent="0.2">
      <c r="A222" s="18"/>
      <c r="B222" s="4"/>
      <c r="C222" s="4"/>
      <c r="D222" s="19"/>
      <c r="E222" s="4"/>
      <c r="F222" s="4"/>
      <c r="G222" s="342" t="str">
        <f>P13</f>
        <v>-</v>
      </c>
      <c r="H222" s="350"/>
      <c r="I222" s="342" t="str">
        <f>Q13</f>
        <v>-</v>
      </c>
      <c r="J222" s="449"/>
      <c r="K222" s="343"/>
      <c r="L222" s="160"/>
      <c r="M222" s="136" t="s">
        <v>337</v>
      </c>
      <c r="N222" s="206">
        <f>P218</f>
        <v>0</v>
      </c>
    </row>
    <row r="223" spans="1:31" ht="15" customHeight="1" x14ac:dyDescent="0.2">
      <c r="A223" s="18"/>
      <c r="B223" s="4"/>
      <c r="C223" s="4"/>
      <c r="D223" s="19"/>
      <c r="E223" s="4"/>
      <c r="F223" s="4"/>
      <c r="G223" s="4"/>
      <c r="H223" s="4"/>
      <c r="I223" s="198"/>
      <c r="J223" s="198"/>
      <c r="K223" s="198"/>
      <c r="L223" s="198"/>
      <c r="M223" s="198"/>
      <c r="N223" s="207"/>
    </row>
    <row r="224" spans="1:31" ht="15" customHeight="1" x14ac:dyDescent="0.2">
      <c r="A224" s="18"/>
      <c r="B224" s="4"/>
      <c r="C224" s="4"/>
      <c r="D224" s="19"/>
      <c r="E224" s="4"/>
      <c r="F224" s="4"/>
      <c r="G224" s="342" t="str">
        <f>P16</f>
        <v>-</v>
      </c>
      <c r="H224" s="350"/>
      <c r="I224" s="342" t="str">
        <f>Q16</f>
        <v>-</v>
      </c>
      <c r="J224" s="449"/>
      <c r="K224" s="343"/>
      <c r="L224" s="199"/>
      <c r="M224" s="136" t="s">
        <v>338</v>
      </c>
      <c r="N224" s="206">
        <f>Q218</f>
        <v>0</v>
      </c>
    </row>
    <row r="225" spans="1:14" ht="15" customHeight="1" thickBot="1" x14ac:dyDescent="0.25">
      <c r="A225" s="18"/>
      <c r="B225" s="4"/>
      <c r="C225" s="4"/>
      <c r="D225" s="19"/>
      <c r="E225" s="4"/>
      <c r="F225" s="4"/>
      <c r="G225" s="4"/>
      <c r="H225" s="4"/>
      <c r="I225" s="200"/>
      <c r="J225" s="200"/>
      <c r="K225" s="200"/>
      <c r="L225" s="200"/>
      <c r="M225" s="200"/>
      <c r="N225" s="208"/>
    </row>
    <row r="226" spans="1:14" ht="15" customHeight="1" thickBot="1" x14ac:dyDescent="0.25">
      <c r="A226" s="229" t="s">
        <v>427</v>
      </c>
      <c r="B226" s="4"/>
      <c r="C226" s="4"/>
      <c r="D226" s="19"/>
      <c r="E226" s="4"/>
      <c r="F226" s="4"/>
      <c r="G226" s="4"/>
      <c r="H226" s="4"/>
      <c r="I226" s="178"/>
      <c r="J226" s="178"/>
      <c r="K226" s="178"/>
      <c r="L226" s="201"/>
      <c r="M226" s="202" t="s">
        <v>309</v>
      </c>
      <c r="N226" s="129">
        <f>N224+N222+N218</f>
        <v>0</v>
      </c>
    </row>
    <row r="227" spans="1:14" ht="15" customHeight="1" x14ac:dyDescent="0.2">
      <c r="A227" s="18"/>
      <c r="B227" s="4"/>
      <c r="C227" s="4"/>
      <c r="D227" s="19"/>
      <c r="E227" s="4"/>
      <c r="F227" s="4"/>
      <c r="G227" s="4"/>
      <c r="H227" s="4"/>
      <c r="I227" s="4"/>
      <c r="J227" s="4"/>
      <c r="K227" s="4"/>
      <c r="L227" s="4"/>
      <c r="M227" s="4"/>
      <c r="N227" s="4"/>
    </row>
    <row r="228" spans="1:14" ht="15" customHeight="1" x14ac:dyDescent="0.2">
      <c r="B228" s="4"/>
      <c r="C228" s="4"/>
      <c r="D228" s="19"/>
      <c r="E228" s="4"/>
      <c r="F228" s="4"/>
      <c r="G228" s="4"/>
      <c r="H228" s="4"/>
      <c r="I228" s="4"/>
      <c r="J228" s="4"/>
      <c r="K228" s="4"/>
      <c r="L228" s="4"/>
      <c r="M228" s="4"/>
      <c r="N228" s="4"/>
    </row>
    <row r="229" spans="1:14" ht="15" customHeight="1" x14ac:dyDescent="0.2">
      <c r="A229" s="18"/>
      <c r="B229" s="4"/>
      <c r="C229" s="4"/>
      <c r="D229" s="19"/>
      <c r="E229" s="4"/>
      <c r="F229" s="4"/>
      <c r="G229" s="4"/>
      <c r="H229" s="4"/>
      <c r="I229" s="4"/>
      <c r="J229" s="4"/>
      <c r="K229" s="4"/>
      <c r="L229" s="4"/>
      <c r="M229" s="4"/>
      <c r="N229" s="4"/>
    </row>
    <row r="230" spans="1:14" ht="15" customHeight="1" x14ac:dyDescent="0.2">
      <c r="A230" s="18"/>
      <c r="B230" s="4"/>
      <c r="C230" s="4"/>
      <c r="D230" s="19"/>
      <c r="E230" s="4"/>
      <c r="F230" s="4"/>
      <c r="G230" s="4"/>
      <c r="H230" s="4"/>
      <c r="I230" s="4"/>
      <c r="J230" s="4"/>
      <c r="K230" s="4"/>
      <c r="L230" s="4"/>
      <c r="M230" s="4"/>
      <c r="N230" s="4"/>
    </row>
    <row r="231" spans="1:14" ht="15" customHeight="1" x14ac:dyDescent="0.2">
      <c r="A231" s="18"/>
      <c r="B231" s="4"/>
      <c r="C231" s="4"/>
      <c r="D231" s="19"/>
      <c r="E231" s="4"/>
      <c r="F231" s="4"/>
      <c r="G231" s="4"/>
      <c r="H231" s="4"/>
      <c r="I231" s="4"/>
      <c r="J231" s="4"/>
      <c r="K231" s="4"/>
      <c r="L231" s="4"/>
      <c r="M231" s="4"/>
      <c r="N231" s="4"/>
    </row>
    <row r="232" spans="1:14" ht="15" customHeight="1" x14ac:dyDescent="0.2">
      <c r="A232" s="18"/>
      <c r="B232" s="4"/>
      <c r="C232" s="4"/>
      <c r="D232" s="19"/>
      <c r="E232" s="4"/>
      <c r="F232" s="4"/>
      <c r="G232" s="4"/>
      <c r="H232" s="4"/>
      <c r="I232" s="4"/>
      <c r="J232" s="4"/>
      <c r="K232" s="4"/>
      <c r="L232" s="4"/>
      <c r="M232" s="4"/>
      <c r="N232" s="4"/>
    </row>
    <row r="233" spans="1:14" ht="15" customHeight="1" x14ac:dyDescent="0.2">
      <c r="A233" s="18"/>
      <c r="B233" s="4"/>
      <c r="C233" s="4"/>
      <c r="D233" s="19"/>
      <c r="E233" s="4"/>
      <c r="F233" s="4"/>
      <c r="G233" s="4"/>
      <c r="H233" s="4"/>
      <c r="I233" s="4"/>
      <c r="J233" s="4"/>
      <c r="K233" s="4"/>
      <c r="L233" s="4"/>
      <c r="M233" s="4"/>
      <c r="N233" s="4"/>
    </row>
    <row r="234" spans="1:14" ht="15" customHeight="1" x14ac:dyDescent="0.2">
      <c r="A234" s="18"/>
      <c r="B234" s="4"/>
      <c r="C234" s="4"/>
      <c r="D234" s="19"/>
      <c r="E234" s="4"/>
      <c r="F234" s="4"/>
      <c r="G234" s="4"/>
      <c r="H234" s="4"/>
      <c r="I234" s="4"/>
      <c r="J234" s="4"/>
      <c r="K234" s="4"/>
      <c r="L234" s="4"/>
      <c r="M234" s="4"/>
      <c r="N234" s="4"/>
    </row>
    <row r="235" spans="1:14" ht="15" customHeight="1" x14ac:dyDescent="0.2">
      <c r="A235" s="18"/>
      <c r="B235" s="4"/>
      <c r="C235" s="4"/>
      <c r="D235" s="19"/>
      <c r="E235" s="4"/>
      <c r="F235" s="4"/>
      <c r="G235" s="4"/>
      <c r="H235" s="4"/>
      <c r="I235" s="4"/>
      <c r="J235" s="4"/>
      <c r="K235" s="4"/>
      <c r="L235" s="4"/>
      <c r="M235" s="4"/>
      <c r="N235" s="4"/>
    </row>
    <row r="236" spans="1:14" ht="15" customHeight="1" x14ac:dyDescent="0.2">
      <c r="A236" s="18"/>
      <c r="B236" s="4"/>
      <c r="C236" s="4"/>
      <c r="D236" s="19"/>
      <c r="E236" s="4"/>
      <c r="F236" s="4"/>
      <c r="G236" s="4"/>
      <c r="H236" s="4"/>
      <c r="I236" s="4"/>
      <c r="J236" s="4"/>
      <c r="K236" s="4"/>
      <c r="L236" s="4"/>
      <c r="M236" s="4"/>
      <c r="N236" s="4"/>
    </row>
    <row r="237" spans="1:14" ht="15" customHeight="1" x14ac:dyDescent="0.2">
      <c r="A237" s="18"/>
      <c r="B237" s="4"/>
      <c r="C237" s="4"/>
      <c r="D237" s="19"/>
      <c r="E237" s="4"/>
      <c r="F237" s="4"/>
      <c r="G237" s="4"/>
      <c r="H237" s="4"/>
      <c r="I237" s="4"/>
      <c r="J237" s="4"/>
      <c r="K237" s="4"/>
      <c r="L237" s="4"/>
      <c r="M237" s="4"/>
      <c r="N237" s="4"/>
    </row>
    <row r="238" spans="1:14" ht="15" customHeight="1" x14ac:dyDescent="0.2">
      <c r="A238" s="18"/>
      <c r="B238" s="4"/>
      <c r="C238" s="4"/>
      <c r="D238" s="19"/>
      <c r="E238" s="4"/>
      <c r="F238" s="4"/>
      <c r="G238" s="4"/>
      <c r="H238" s="4"/>
      <c r="I238" s="4"/>
      <c r="J238" s="4"/>
      <c r="K238" s="4"/>
      <c r="L238" s="4"/>
      <c r="M238" s="4"/>
      <c r="N238" s="4"/>
    </row>
    <row r="239" spans="1:14" ht="15" customHeight="1" x14ac:dyDescent="0.2">
      <c r="A239" s="18"/>
      <c r="B239" s="4"/>
      <c r="C239" s="4"/>
      <c r="D239" s="19"/>
      <c r="E239" s="4"/>
      <c r="F239" s="4"/>
      <c r="G239" s="4"/>
      <c r="H239" s="4"/>
      <c r="I239" s="4"/>
      <c r="J239" s="4"/>
      <c r="K239" s="4"/>
      <c r="L239" s="4"/>
      <c r="M239" s="4"/>
      <c r="N239" s="4"/>
    </row>
    <row r="240" spans="1:14"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65" spans="9:13" ht="15" hidden="1" customHeight="1" x14ac:dyDescent="0.2">
      <c r="I265" s="4" t="s">
        <v>267</v>
      </c>
      <c r="J265" s="4"/>
      <c r="K265" s="4"/>
      <c r="L265" s="19" t="s">
        <v>5</v>
      </c>
      <c r="M265" s="19" t="s">
        <v>8</v>
      </c>
    </row>
    <row r="266" spans="9:13" ht="15" hidden="1" customHeight="1" x14ac:dyDescent="0.2">
      <c r="I266" s="4" t="s">
        <v>268</v>
      </c>
      <c r="J266" s="4"/>
      <c r="K266" s="4"/>
      <c r="L266" s="19" t="s">
        <v>6</v>
      </c>
      <c r="M266" s="19" t="s">
        <v>9</v>
      </c>
    </row>
    <row r="267" spans="9:13" ht="15" hidden="1" customHeight="1" x14ac:dyDescent="0.2">
      <c r="I267" s="4" t="s">
        <v>269</v>
      </c>
      <c r="J267" s="4"/>
      <c r="K267" s="4"/>
      <c r="L267" s="19" t="s">
        <v>7</v>
      </c>
      <c r="M267" s="19"/>
    </row>
    <row r="268" spans="9:13" ht="15" hidden="1" customHeight="1" x14ac:dyDescent="0.2">
      <c r="I268" s="4" t="s">
        <v>270</v>
      </c>
      <c r="J268" s="4"/>
      <c r="K268" s="4"/>
      <c r="L268" s="19"/>
      <c r="M268" s="19"/>
    </row>
    <row r="269" spans="9:13" ht="15" hidden="1" customHeight="1" x14ac:dyDescent="0.2">
      <c r="I269" s="4" t="s">
        <v>271</v>
      </c>
      <c r="J269" s="4"/>
      <c r="K269" s="4"/>
      <c r="L269" s="19"/>
      <c r="M269" s="19"/>
    </row>
    <row r="270" spans="9:13" ht="15" hidden="1" customHeight="1" x14ac:dyDescent="0.2"/>
    <row r="271" spans="9:13" ht="15" hidden="1" customHeight="1" x14ac:dyDescent="0.2">
      <c r="I271" s="176" t="s">
        <v>354</v>
      </c>
      <c r="J271" s="177">
        <v>0</v>
      </c>
      <c r="K271" s="177"/>
      <c r="L271" s="177"/>
      <c r="M271" s="177"/>
    </row>
    <row r="272" spans="9:13" ht="15" hidden="1" customHeight="1" x14ac:dyDescent="0.2">
      <c r="I272" s="178" t="s">
        <v>355</v>
      </c>
      <c r="J272" s="179">
        <f>$N$194</f>
        <v>0</v>
      </c>
      <c r="K272" s="179"/>
    </row>
    <row r="273" spans="9:11" ht="15" hidden="1" customHeight="1" x14ac:dyDescent="0.2">
      <c r="I273" s="178" t="s">
        <v>356</v>
      </c>
      <c r="J273" s="180">
        <f>$X$171+$X$192</f>
        <v>0</v>
      </c>
      <c r="K273" s="180"/>
    </row>
    <row r="274" spans="9:11" ht="15" hidden="1" customHeight="1" x14ac:dyDescent="0.2">
      <c r="I274" s="181" t="s">
        <v>357</v>
      </c>
      <c r="J274" s="182" t="e">
        <f>J273/J272</f>
        <v>#DIV/0!</v>
      </c>
      <c r="K274" s="182"/>
    </row>
  </sheetData>
  <mergeCells count="272">
    <mergeCell ref="C191:K191"/>
    <mergeCell ref="C94:C95"/>
    <mergeCell ref="C209:K209"/>
    <mergeCell ref="C175:K175"/>
    <mergeCell ref="C176:K176"/>
    <mergeCell ref="C177:K177"/>
    <mergeCell ref="C178:K178"/>
    <mergeCell ref="C179:K179"/>
    <mergeCell ref="C180:K180"/>
    <mergeCell ref="C183:K183"/>
    <mergeCell ref="C160:K160"/>
    <mergeCell ref="C181:K181"/>
    <mergeCell ref="C147:F147"/>
    <mergeCell ref="C148:F148"/>
    <mergeCell ref="C140:F140"/>
    <mergeCell ref="C141:F141"/>
    <mergeCell ref="H137:I137"/>
    <mergeCell ref="C138:F138"/>
    <mergeCell ref="C137:F137"/>
    <mergeCell ref="C124:F124"/>
    <mergeCell ref="C125:F125"/>
    <mergeCell ref="H124:I124"/>
    <mergeCell ref="C109:C110"/>
    <mergeCell ref="C131:F131"/>
    <mergeCell ref="C213:K213"/>
    <mergeCell ref="C214:K214"/>
    <mergeCell ref="C215:K215"/>
    <mergeCell ref="C216:K216"/>
    <mergeCell ref="I222:K222"/>
    <mergeCell ref="I224:K224"/>
    <mergeCell ref="C184:K184"/>
    <mergeCell ref="C185:K185"/>
    <mergeCell ref="C200:K200"/>
    <mergeCell ref="C201:K201"/>
    <mergeCell ref="C202:K202"/>
    <mergeCell ref="C204:K204"/>
    <mergeCell ref="C205:K205"/>
    <mergeCell ref="C207:K207"/>
    <mergeCell ref="C208:K208"/>
    <mergeCell ref="G224:H224"/>
    <mergeCell ref="B203:N203"/>
    <mergeCell ref="B206:N206"/>
    <mergeCell ref="B218:M218"/>
    <mergeCell ref="C186:K186"/>
    <mergeCell ref="C187:K187"/>
    <mergeCell ref="C188:K188"/>
    <mergeCell ref="C189:K189"/>
    <mergeCell ref="C190:K190"/>
    <mergeCell ref="P19:R19"/>
    <mergeCell ref="D4:H4"/>
    <mergeCell ref="A39:N39"/>
    <mergeCell ref="C24:K24"/>
    <mergeCell ref="C28:K28"/>
    <mergeCell ref="C29:K29"/>
    <mergeCell ref="C31:K31"/>
    <mergeCell ref="C32:K32"/>
    <mergeCell ref="C33:K33"/>
    <mergeCell ref="C34:K34"/>
    <mergeCell ref="C35:K35"/>
    <mergeCell ref="C36:M36"/>
    <mergeCell ref="A8:N8"/>
    <mergeCell ref="C20:K20"/>
    <mergeCell ref="C21:K21"/>
    <mergeCell ref="C23:K23"/>
    <mergeCell ref="D5:H5"/>
    <mergeCell ref="D6:H6"/>
    <mergeCell ref="P199:R199"/>
    <mergeCell ref="P200:R200"/>
    <mergeCell ref="P212:R212"/>
    <mergeCell ref="C41:C42"/>
    <mergeCell ref="H41:I41"/>
    <mergeCell ref="P2:Y4"/>
    <mergeCell ref="A18:N18"/>
    <mergeCell ref="A20:A21"/>
    <mergeCell ref="B20:B21"/>
    <mergeCell ref="C25:M25"/>
    <mergeCell ref="A28:A29"/>
    <mergeCell ref="B28:B29"/>
    <mergeCell ref="A11:N11"/>
    <mergeCell ref="A12:N13"/>
    <mergeCell ref="P10:R10"/>
    <mergeCell ref="A16:N16"/>
    <mergeCell ref="A10:N10"/>
    <mergeCell ref="A14:N15"/>
    <mergeCell ref="T18:Y18"/>
    <mergeCell ref="P11:R11"/>
    <mergeCell ref="P14:R14"/>
    <mergeCell ref="P20:R20"/>
    <mergeCell ref="P27:R27"/>
    <mergeCell ref="P28:R28"/>
    <mergeCell ref="X213:Y213"/>
    <mergeCell ref="C143:F143"/>
    <mergeCell ref="C144:F144"/>
    <mergeCell ref="C145:F145"/>
    <mergeCell ref="T160:V160"/>
    <mergeCell ref="C151:M151"/>
    <mergeCell ref="C150:F150"/>
    <mergeCell ref="C161:K161"/>
    <mergeCell ref="C162:K162"/>
    <mergeCell ref="C163:K163"/>
    <mergeCell ref="C164:K164"/>
    <mergeCell ref="C165:K165"/>
    <mergeCell ref="C166:K166"/>
    <mergeCell ref="C167:K167"/>
    <mergeCell ref="C168:K168"/>
    <mergeCell ref="C169:K169"/>
    <mergeCell ref="C170:K170"/>
    <mergeCell ref="X160:Y160"/>
    <mergeCell ref="X174:Y174"/>
    <mergeCell ref="T174:V174"/>
    <mergeCell ref="P213:R213"/>
    <mergeCell ref="P159:R159"/>
    <mergeCell ref="P160:R160"/>
    <mergeCell ref="P173:R173"/>
    <mergeCell ref="A160:A161"/>
    <mergeCell ref="N174:N175"/>
    <mergeCell ref="N160:N161"/>
    <mergeCell ref="C174:K174"/>
    <mergeCell ref="P54:R54"/>
    <mergeCell ref="P40:R40"/>
    <mergeCell ref="P68:R68"/>
    <mergeCell ref="P69:R69"/>
    <mergeCell ref="P102:R102"/>
    <mergeCell ref="P108:R108"/>
    <mergeCell ref="P109:R109"/>
    <mergeCell ref="P123:R123"/>
    <mergeCell ref="P124:R124"/>
    <mergeCell ref="P136:R136"/>
    <mergeCell ref="P137:R137"/>
    <mergeCell ref="P174:R174"/>
    <mergeCell ref="L81:L82"/>
    <mergeCell ref="M81:M82"/>
    <mergeCell ref="L94:L95"/>
    <mergeCell ref="M94:M95"/>
    <mergeCell ref="L102:L103"/>
    <mergeCell ref="E69:G69"/>
    <mergeCell ref="A41:A42"/>
    <mergeCell ref="C52:M52"/>
    <mergeCell ref="T69:V69"/>
    <mergeCell ref="P80:R80"/>
    <mergeCell ref="P81:R81"/>
    <mergeCell ref="P41:R41"/>
    <mergeCell ref="E81:G81"/>
    <mergeCell ref="A81:A82"/>
    <mergeCell ref="A69:A70"/>
    <mergeCell ref="T41:V41"/>
    <mergeCell ref="X20:Y20"/>
    <mergeCell ref="X28:Y28"/>
    <mergeCell ref="X41:Y41"/>
    <mergeCell ref="X55:Y55"/>
    <mergeCell ref="X69:Y69"/>
    <mergeCell ref="N20:N21"/>
    <mergeCell ref="N28:N29"/>
    <mergeCell ref="T28:V28"/>
    <mergeCell ref="T20:V20"/>
    <mergeCell ref="N41:N42"/>
    <mergeCell ref="A30:N30"/>
    <mergeCell ref="T55:V55"/>
    <mergeCell ref="P55:R55"/>
    <mergeCell ref="A55:A56"/>
    <mergeCell ref="B69:B70"/>
    <mergeCell ref="C81:C82"/>
    <mergeCell ref="B41:B42"/>
    <mergeCell ref="C55:C56"/>
    <mergeCell ref="E55:G55"/>
    <mergeCell ref="E41:G41"/>
    <mergeCell ref="B81:B82"/>
    <mergeCell ref="H55:I55"/>
    <mergeCell ref="C66:M66"/>
    <mergeCell ref="C78:M78"/>
    <mergeCell ref="L41:L42"/>
    <mergeCell ref="L55:L56"/>
    <mergeCell ref="M41:M42"/>
    <mergeCell ref="M55:M56"/>
    <mergeCell ref="L69:L70"/>
    <mergeCell ref="M69:M70"/>
    <mergeCell ref="X81:Y81"/>
    <mergeCell ref="E94:G94"/>
    <mergeCell ref="E102:G102"/>
    <mergeCell ref="E109:G109"/>
    <mergeCell ref="C128:F128"/>
    <mergeCell ref="T81:V81"/>
    <mergeCell ref="A124:A125"/>
    <mergeCell ref="A109:A110"/>
    <mergeCell ref="X109:Y109"/>
    <mergeCell ref="T109:V109"/>
    <mergeCell ref="C102:C103"/>
    <mergeCell ref="P94:R94"/>
    <mergeCell ref="P93:R93"/>
    <mergeCell ref="C91:M91"/>
    <mergeCell ref="O94:O95"/>
    <mergeCell ref="B123:N123"/>
    <mergeCell ref="B102:B103"/>
    <mergeCell ref="P101:R101"/>
    <mergeCell ref="B124:B125"/>
    <mergeCell ref="X124:Y124"/>
    <mergeCell ref="X94:Y94"/>
    <mergeCell ref="H102:I102"/>
    <mergeCell ref="T94:V94"/>
    <mergeCell ref="H94:I94"/>
    <mergeCell ref="X102:Y102"/>
    <mergeCell ref="T102:V102"/>
    <mergeCell ref="C132:F132"/>
    <mergeCell ref="X137:Y137"/>
    <mergeCell ref="C126:F126"/>
    <mergeCell ref="C127:F127"/>
    <mergeCell ref="C142:F142"/>
    <mergeCell ref="C130:F130"/>
    <mergeCell ref="T137:V137"/>
    <mergeCell ref="H109:I109"/>
    <mergeCell ref="C119:M119"/>
    <mergeCell ref="C129:F129"/>
    <mergeCell ref="C139:F139"/>
    <mergeCell ref="M102:M103"/>
    <mergeCell ref="L109:L110"/>
    <mergeCell ref="M109:M110"/>
    <mergeCell ref="L124:L125"/>
    <mergeCell ref="M124:M125"/>
    <mergeCell ref="L137:L138"/>
    <mergeCell ref="M137:M138"/>
    <mergeCell ref="N137:N138"/>
    <mergeCell ref="T124:V124"/>
    <mergeCell ref="N124:N125"/>
    <mergeCell ref="N109:N110"/>
    <mergeCell ref="T213:V213"/>
    <mergeCell ref="N213:N214"/>
    <mergeCell ref="C146:F146"/>
    <mergeCell ref="X200:Y200"/>
    <mergeCell ref="T200:V200"/>
    <mergeCell ref="A212:N212"/>
    <mergeCell ref="A197:N197"/>
    <mergeCell ref="A213:A214"/>
    <mergeCell ref="A200:A201"/>
    <mergeCell ref="N200:N201"/>
    <mergeCell ref="C210:M210"/>
    <mergeCell ref="B200:B201"/>
    <mergeCell ref="B213:B214"/>
    <mergeCell ref="A153:M153"/>
    <mergeCell ref="B160:B161"/>
    <mergeCell ref="A174:A175"/>
    <mergeCell ref="A154:M154"/>
    <mergeCell ref="C192:M192"/>
    <mergeCell ref="C171:M171"/>
    <mergeCell ref="A158:N158"/>
    <mergeCell ref="A157:N157"/>
    <mergeCell ref="A156:N156"/>
    <mergeCell ref="B174:B175"/>
    <mergeCell ref="C182:K182"/>
    <mergeCell ref="N94:N95"/>
    <mergeCell ref="A22:N22"/>
    <mergeCell ref="A43:N43"/>
    <mergeCell ref="G222:H222"/>
    <mergeCell ref="A199:N199"/>
    <mergeCell ref="C106:M106"/>
    <mergeCell ref="B55:B56"/>
    <mergeCell ref="C134:M134"/>
    <mergeCell ref="N81:N82"/>
    <mergeCell ref="N69:N70"/>
    <mergeCell ref="C69:C70"/>
    <mergeCell ref="N55:N56"/>
    <mergeCell ref="A94:A95"/>
    <mergeCell ref="N102:N103"/>
    <mergeCell ref="B109:B110"/>
    <mergeCell ref="C133:F133"/>
    <mergeCell ref="H81:I81"/>
    <mergeCell ref="H69:I69"/>
    <mergeCell ref="A137:A138"/>
    <mergeCell ref="B137:B138"/>
    <mergeCell ref="C99:M99"/>
    <mergeCell ref="C149:F149"/>
    <mergeCell ref="A102:A103"/>
    <mergeCell ref="B94:B95"/>
  </mergeCells>
  <phoneticPr fontId="0" type="noConversion"/>
  <conditionalFormatting sqref="N23:N24">
    <cfRule type="expression" dxfId="9" priority="34">
      <formula>$N$23&gt;$N$153*0.1</formula>
    </cfRule>
  </conditionalFormatting>
  <conditionalFormatting sqref="N195">
    <cfRule type="cellIs" dxfId="8" priority="2" operator="equal">
      <formula>""</formula>
    </cfRule>
    <cfRule type="cellIs" dxfId="7" priority="3" operator="lessThan">
      <formula>15%</formula>
    </cfRule>
    <cfRule type="cellIs" dxfId="6" priority="4" operator="greaterThan">
      <formula>25%</formula>
    </cfRule>
    <cfRule type="cellIs" dxfId="5" priority="16" operator="greaterThanOrEqual">
      <formula>0.15</formula>
    </cfRule>
    <cfRule type="cellIs" dxfId="4" priority="18" operator="lessThanOrEqual">
      <formula>0.25</formula>
    </cfRule>
  </conditionalFormatting>
  <conditionalFormatting sqref="N215">
    <cfRule type="expression" dxfId="3" priority="22">
      <formula>$N$215/$N$153&gt;0.1</formula>
    </cfRule>
  </conditionalFormatting>
  <conditionalFormatting sqref="N216">
    <cfRule type="expression" dxfId="2" priority="21">
      <formula>$N$216/$N$153&gt;0.1</formula>
    </cfRule>
  </conditionalFormatting>
  <conditionalFormatting sqref="N218">
    <cfRule type="expression" dxfId="1" priority="19">
      <formula>$N$215/$N$153&gt;0.1</formula>
    </cfRule>
    <cfRule type="expression" dxfId="0" priority="20">
      <formula>$N$216/$N$153&gt;0.1</formula>
    </cfRule>
  </conditionalFormatting>
  <dataValidations xWindow="1245" yWindow="355" count="5">
    <dataValidation type="list" allowBlank="1" showInputMessage="1" showErrorMessage="1" errorTitle="Hours, Days, Weeks" error="Please choose from the dropdown list" sqref="I139:I150 I71:I77 I96:I98 I104:I105 I111:I118 I126:I133 I83:I90 I45:I51 I57:I65" xr:uid="{00000000-0002-0000-0100-000000000000}">
      <formula1>$I$264:$I$269</formula1>
    </dataValidation>
    <dataValidation type="list" allowBlank="1" showInputMessage="1" showErrorMessage="1" errorTitle="Heures, Jours, Semaines, Fixe" error="Veuillez choisir à partir de la liste déroulante" sqref="I44" xr:uid="{00000000-0002-0000-0100-000001000000}">
      <formula1>$I$264:$I$269</formula1>
    </dataValidation>
    <dataValidation type="list" allowBlank="1" showInputMessage="1" showErrorMessage="1" errorTitle="Canadian / Non-Canadian" error="Please choose from the dropdown list" promptTitle="Cost Origin" prompt="Please specify cost origin: Canadian or Non-Canadian" sqref="M23:M24 M215:M217 M176:M191 M162:M170 M139:M150 M126:M133 M111:M118 M104:M105 M96:M98 M83:M90 M204:M205 M57:M65 M207:M209 M44:M51 M31:M35 M202 M71:M77" xr:uid="{00000000-0002-0000-0100-000002000000}">
      <formula1>$M$265:$M$266</formula1>
    </dataValidation>
    <dataValidation type="list" allowBlank="1" showInputMessage="1" showErrorMessage="1" errorTitle="Internal, Related, External" error="Please choose from the dropdown list" promptTitle="Cost Allocation" prompt="Please allocate cost to Internal, Related or External" sqref="L207:L209 L57:L65 L96:L98 L162:L170 L139:L150 L126:L133 L111:L118 L104:L105 L176:L191 L83:L90 L23:L24 L215:L217 L44:L51 L31:L35 L202 L204:L205 L71:L77" xr:uid="{00000000-0002-0000-0100-000003000000}">
      <formula1>$L$265:$L$267</formula1>
    </dataValidation>
    <dataValidation errorStyle="warning" allowBlank="1" showInputMessage="1" showErrorMessage="1" error="The expenses indicated in section D (13 and 14) must total a minimum of 25% and a maximum of 50% of the B+C sub-total of the budget" prompt="The expenses indicated in section D (13 and 14) must total a minimum of 15% and a maximum of 25% of the B+C sub-total of the budget" sqref="N195" xr:uid="{00000000-0002-0000-0100-000004000000}"/>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headerFooter>
    <oddFooter>&amp;L© 2017-2027 Telefilm Canada</oddFooter>
  </headerFooter>
  <rowBreaks count="3" manualBreakCount="3">
    <brk id="53" max="16383" man="1"/>
    <brk id="100" max="16383" man="1"/>
    <brk id="196" max="16383" man="1"/>
  </rowBreaks>
  <ignoredErrors>
    <ignoredError sqref="H57:H65 H77 H83:H90 H96:H98 H104:H105 H111:H118 H44:H51 H71:H76" formulaRange="1"/>
    <ignoredError sqref="A122 A19 A27 A25 A36 A40 A52 A54 A66 A78 A91 A93 A99 A101 A106 A108 A119 A134 A151 A171 A192 A198"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3"/>
  <sheetViews>
    <sheetView showGridLines="0" zoomScale="85" zoomScaleNormal="85" zoomScalePageLayoutView="40" workbookViewId="0">
      <pane xSplit="3" ySplit="9" topLeftCell="D10" activePane="bottomRight" state="frozen"/>
      <selection pane="topRight" activeCell="D1" sqref="D1"/>
      <selection pane="bottomLeft" activeCell="A9" sqref="A9"/>
      <selection pane="bottomRight" activeCell="J71" sqref="J71"/>
    </sheetView>
  </sheetViews>
  <sheetFormatPr baseColWidth="10" defaultColWidth="11.5546875" defaultRowHeight="15" x14ac:dyDescent="0.2"/>
  <cols>
    <col min="1" max="1" width="11.6640625" customWidth="1"/>
    <col min="2" max="2" width="43.88671875" customWidth="1"/>
    <col min="3" max="3" width="9.44140625"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4"/>
      <c r="B1" s="114"/>
      <c r="C1" s="114"/>
      <c r="D1" s="114"/>
      <c r="E1" s="114"/>
      <c r="F1" s="114"/>
      <c r="G1" s="114"/>
      <c r="H1" s="114"/>
      <c r="I1" s="114"/>
      <c r="J1" s="114"/>
      <c r="K1" s="114"/>
      <c r="L1" s="114"/>
      <c r="M1" s="114"/>
      <c r="N1" s="114"/>
      <c r="O1" s="114"/>
      <c r="P1" s="114"/>
    </row>
    <row r="2" spans="1:16" ht="15.75" x14ac:dyDescent="0.2">
      <c r="A2" s="1"/>
      <c r="B2" s="1"/>
      <c r="C2" s="1"/>
      <c r="D2" s="1"/>
      <c r="E2" s="1"/>
      <c r="F2" s="1"/>
      <c r="G2" s="1"/>
      <c r="H2" s="1"/>
      <c r="I2" s="1"/>
      <c r="J2" s="1"/>
      <c r="K2" s="1"/>
      <c r="L2" s="1"/>
      <c r="M2" s="1"/>
      <c r="N2" s="1"/>
      <c r="O2" s="1"/>
      <c r="P2" s="55" t="s">
        <v>381</v>
      </c>
    </row>
    <row r="3" spans="1:16" ht="15.75" x14ac:dyDescent="0.2">
      <c r="A3" s="1"/>
      <c r="B3" s="1"/>
      <c r="C3" s="1"/>
      <c r="D3" s="1"/>
      <c r="E3" s="1"/>
      <c r="F3" s="1"/>
      <c r="G3" s="1"/>
      <c r="H3" s="1"/>
      <c r="I3" s="1"/>
      <c r="J3" s="1"/>
      <c r="K3" s="1"/>
      <c r="L3" s="1"/>
      <c r="M3" s="1"/>
      <c r="N3" s="1"/>
      <c r="O3" s="1"/>
      <c r="P3" s="55" t="s">
        <v>426</v>
      </c>
    </row>
    <row r="4" spans="1:16" ht="15.75" x14ac:dyDescent="0.25">
      <c r="A4" s="1"/>
      <c r="C4" s="116" t="s">
        <v>301</v>
      </c>
      <c r="D4" s="225" t="str">
        <f>Detail!D4</f>
        <v>-</v>
      </c>
      <c r="E4" s="224"/>
      <c r="F4" s="224"/>
      <c r="G4" s="224"/>
      <c r="H4" s="1"/>
      <c r="I4" s="1"/>
      <c r="J4" s="1"/>
      <c r="K4" s="1"/>
      <c r="L4" s="1"/>
      <c r="M4" s="1"/>
      <c r="N4" s="1"/>
      <c r="O4" s="1"/>
      <c r="P4" s="117" t="s">
        <v>336</v>
      </c>
    </row>
    <row r="5" spans="1:16" ht="15.75" x14ac:dyDescent="0.25">
      <c r="A5" s="1"/>
      <c r="C5" s="116" t="s">
        <v>399</v>
      </c>
      <c r="D5" s="225" t="str">
        <f>Detail!D5</f>
        <v>-</v>
      </c>
      <c r="E5" s="224"/>
      <c r="F5" s="224"/>
      <c r="G5" s="224"/>
      <c r="H5" s="1"/>
      <c r="I5" s="1"/>
      <c r="J5" s="1"/>
      <c r="K5" s="1"/>
      <c r="L5" s="1"/>
      <c r="M5" s="1"/>
      <c r="N5" s="1"/>
      <c r="O5" s="1"/>
      <c r="P5" s="117"/>
    </row>
    <row r="6" spans="1:16" x14ac:dyDescent="0.2">
      <c r="A6" s="1"/>
      <c r="C6" s="116" t="s">
        <v>300</v>
      </c>
      <c r="D6" s="225" t="str">
        <f>Detail!D6</f>
        <v>-</v>
      </c>
      <c r="E6" s="224"/>
      <c r="F6" s="224"/>
      <c r="G6" s="224"/>
      <c r="H6" s="1"/>
      <c r="I6" s="1"/>
      <c r="J6" s="1"/>
      <c r="K6" s="1"/>
      <c r="L6" s="1"/>
      <c r="M6" s="1"/>
      <c r="N6" s="1"/>
      <c r="O6" s="1"/>
      <c r="P6" s="1"/>
    </row>
    <row r="7" spans="1:16" x14ac:dyDescent="0.2">
      <c r="A7" s="1"/>
      <c r="B7" s="1"/>
      <c r="C7" s="1"/>
      <c r="D7" s="1"/>
      <c r="E7" s="1"/>
      <c r="F7" s="1"/>
      <c r="G7" s="1"/>
      <c r="H7" s="1"/>
      <c r="I7" s="1"/>
      <c r="J7" s="1"/>
      <c r="K7" s="1"/>
      <c r="L7" s="1"/>
      <c r="M7" s="1"/>
      <c r="N7" s="1"/>
      <c r="O7" s="1"/>
      <c r="P7" s="1"/>
    </row>
    <row r="8" spans="1:16" x14ac:dyDescent="0.2">
      <c r="A8" s="460" t="s">
        <v>321</v>
      </c>
      <c r="B8" s="461" t="s">
        <v>272</v>
      </c>
      <c r="C8" s="460" t="s">
        <v>273</v>
      </c>
      <c r="D8" s="73" t="s">
        <v>274</v>
      </c>
      <c r="E8" s="73" t="s">
        <v>274</v>
      </c>
      <c r="F8" s="73" t="s">
        <v>274</v>
      </c>
      <c r="G8" s="73" t="s">
        <v>274</v>
      </c>
      <c r="H8" s="73" t="s">
        <v>274</v>
      </c>
      <c r="I8" s="73" t="s">
        <v>274</v>
      </c>
      <c r="J8" s="73" t="s">
        <v>274</v>
      </c>
      <c r="K8" s="73" t="s">
        <v>274</v>
      </c>
      <c r="L8" s="73" t="s">
        <v>274</v>
      </c>
      <c r="M8" s="73" t="s">
        <v>274</v>
      </c>
      <c r="N8" s="73" t="s">
        <v>274</v>
      </c>
      <c r="O8" s="73" t="s">
        <v>274</v>
      </c>
      <c r="P8" s="458" t="s">
        <v>4</v>
      </c>
    </row>
    <row r="9" spans="1:16" x14ac:dyDescent="0.2">
      <c r="A9" s="390"/>
      <c r="B9" s="461"/>
      <c r="C9" s="462"/>
      <c r="D9" s="73" t="s">
        <v>275</v>
      </c>
      <c r="E9" s="73" t="s">
        <v>275</v>
      </c>
      <c r="F9" s="73" t="s">
        <v>275</v>
      </c>
      <c r="G9" s="73" t="s">
        <v>275</v>
      </c>
      <c r="H9" s="73" t="s">
        <v>275</v>
      </c>
      <c r="I9" s="73" t="s">
        <v>275</v>
      </c>
      <c r="J9" s="73" t="s">
        <v>275</v>
      </c>
      <c r="K9" s="73" t="s">
        <v>275</v>
      </c>
      <c r="L9" s="73" t="s">
        <v>275</v>
      </c>
      <c r="M9" s="73" t="s">
        <v>275</v>
      </c>
      <c r="N9" s="73" t="s">
        <v>275</v>
      </c>
      <c r="O9" s="73" t="s">
        <v>275</v>
      </c>
      <c r="P9" s="459"/>
    </row>
    <row r="10" spans="1:16" ht="15.75" x14ac:dyDescent="0.25">
      <c r="A10" s="74"/>
      <c r="B10" s="132" t="s">
        <v>305</v>
      </c>
      <c r="C10" s="75"/>
      <c r="D10" s="75"/>
      <c r="E10" s="75"/>
      <c r="F10" s="75"/>
      <c r="G10" s="75"/>
      <c r="H10" s="75"/>
      <c r="I10" s="75"/>
      <c r="J10" s="75"/>
      <c r="K10" s="75"/>
      <c r="L10" s="75"/>
      <c r="M10" s="75"/>
      <c r="N10" s="75"/>
      <c r="O10" s="75"/>
      <c r="P10" s="75"/>
    </row>
    <row r="11" spans="1:16" x14ac:dyDescent="0.2">
      <c r="A11" s="143" t="s">
        <v>322</v>
      </c>
      <c r="B11" s="132"/>
      <c r="C11" s="75"/>
      <c r="D11" s="75"/>
      <c r="E11" s="75"/>
      <c r="F11" s="75"/>
      <c r="G11" s="75"/>
      <c r="H11" s="75"/>
      <c r="I11" s="75"/>
      <c r="J11" s="75"/>
      <c r="K11" s="75"/>
      <c r="L11" s="75"/>
      <c r="M11" s="75"/>
      <c r="N11" s="75"/>
      <c r="O11" s="75"/>
      <c r="P11" s="75"/>
    </row>
    <row r="12" spans="1:16" x14ac:dyDescent="0.2">
      <c r="A12" s="76" t="s">
        <v>10</v>
      </c>
      <c r="B12" s="77" t="s">
        <v>32</v>
      </c>
      <c r="C12" s="145">
        <f>Detail!N25</f>
        <v>0</v>
      </c>
      <c r="D12" s="145">
        <v>0</v>
      </c>
      <c r="E12" s="145">
        <v>0</v>
      </c>
      <c r="F12" s="145">
        <v>0</v>
      </c>
      <c r="G12" s="145">
        <v>0</v>
      </c>
      <c r="H12" s="145">
        <v>0</v>
      </c>
      <c r="I12" s="145">
        <v>0</v>
      </c>
      <c r="J12" s="145">
        <v>0</v>
      </c>
      <c r="K12" s="145">
        <v>0</v>
      </c>
      <c r="L12" s="145">
        <v>0</v>
      </c>
      <c r="M12" s="145">
        <v>0</v>
      </c>
      <c r="N12" s="145">
        <v>0</v>
      </c>
      <c r="O12" s="145">
        <v>0</v>
      </c>
      <c r="P12" s="145">
        <f>SUM(D12:O12)</f>
        <v>0</v>
      </c>
    </row>
    <row r="13" spans="1:16" x14ac:dyDescent="0.2">
      <c r="A13" s="76" t="s">
        <v>11</v>
      </c>
      <c r="B13" s="77" t="s">
        <v>41</v>
      </c>
      <c r="C13" s="145">
        <f>Detail!N36</f>
        <v>0</v>
      </c>
      <c r="D13" s="145">
        <v>0</v>
      </c>
      <c r="E13" s="145">
        <v>0</v>
      </c>
      <c r="F13" s="145">
        <v>0</v>
      </c>
      <c r="G13" s="145">
        <v>0</v>
      </c>
      <c r="H13" s="145">
        <v>0</v>
      </c>
      <c r="I13" s="145">
        <v>0</v>
      </c>
      <c r="J13" s="145">
        <v>0</v>
      </c>
      <c r="K13" s="145">
        <v>0</v>
      </c>
      <c r="L13" s="145">
        <v>0</v>
      </c>
      <c r="M13" s="145">
        <v>0</v>
      </c>
      <c r="N13" s="145">
        <v>0</v>
      </c>
      <c r="O13" s="145">
        <v>0</v>
      </c>
      <c r="P13" s="145">
        <f>SUM(D13:O13)</f>
        <v>0</v>
      </c>
    </row>
    <row r="14" spans="1:16" x14ac:dyDescent="0.2">
      <c r="A14" s="79"/>
      <c r="B14" s="80" t="s">
        <v>327</v>
      </c>
      <c r="C14" s="146">
        <f t="shared" ref="C14:P14" si="0">SUM(C12:C13)</f>
        <v>0</v>
      </c>
      <c r="D14" s="145">
        <f t="shared" si="0"/>
        <v>0</v>
      </c>
      <c r="E14" s="145">
        <f t="shared" si="0"/>
        <v>0</v>
      </c>
      <c r="F14" s="145">
        <f t="shared" si="0"/>
        <v>0</v>
      </c>
      <c r="G14" s="145">
        <f t="shared" si="0"/>
        <v>0</v>
      </c>
      <c r="H14" s="145">
        <f t="shared" si="0"/>
        <v>0</v>
      </c>
      <c r="I14" s="145">
        <f t="shared" si="0"/>
        <v>0</v>
      </c>
      <c r="J14" s="145">
        <f t="shared" si="0"/>
        <v>0</v>
      </c>
      <c r="K14" s="145">
        <f t="shared" si="0"/>
        <v>0</v>
      </c>
      <c r="L14" s="145">
        <f t="shared" si="0"/>
        <v>0</v>
      </c>
      <c r="M14" s="145">
        <f t="shared" si="0"/>
        <v>0</v>
      </c>
      <c r="N14" s="145">
        <f t="shared" si="0"/>
        <v>0</v>
      </c>
      <c r="O14" s="145">
        <f t="shared" si="0"/>
        <v>0</v>
      </c>
      <c r="P14" s="145">
        <f t="shared" si="0"/>
        <v>0</v>
      </c>
    </row>
    <row r="15" spans="1:16" x14ac:dyDescent="0.2">
      <c r="A15" s="79"/>
      <c r="B15" s="80"/>
      <c r="C15" s="146"/>
      <c r="D15" s="145"/>
      <c r="E15" s="145"/>
      <c r="F15" s="145"/>
      <c r="G15" s="145"/>
      <c r="H15" s="145"/>
      <c r="I15" s="145"/>
      <c r="J15" s="145"/>
      <c r="K15" s="145"/>
      <c r="L15" s="145"/>
      <c r="M15" s="145"/>
      <c r="N15" s="145"/>
      <c r="O15" s="145"/>
      <c r="P15" s="145"/>
    </row>
    <row r="16" spans="1:16" x14ac:dyDescent="0.2">
      <c r="A16" s="144" t="s">
        <v>323</v>
      </c>
      <c r="B16" s="77"/>
      <c r="C16" s="147"/>
      <c r="D16" s="147"/>
      <c r="E16" s="147"/>
      <c r="F16" s="147"/>
      <c r="G16" s="147"/>
      <c r="H16" s="147"/>
      <c r="I16" s="147"/>
      <c r="J16" s="147"/>
      <c r="K16" s="147"/>
      <c r="L16" s="147"/>
      <c r="M16" s="147"/>
      <c r="N16" s="147"/>
      <c r="O16" s="147"/>
      <c r="P16" s="147"/>
    </row>
    <row r="17" spans="1:16" x14ac:dyDescent="0.2">
      <c r="A17" s="78" t="s">
        <v>13</v>
      </c>
      <c r="B17" s="77" t="s">
        <v>59</v>
      </c>
      <c r="C17" s="147">
        <f>Detail!N52</f>
        <v>0</v>
      </c>
      <c r="D17" s="147">
        <v>0</v>
      </c>
      <c r="E17" s="147">
        <v>0</v>
      </c>
      <c r="F17" s="147">
        <v>0</v>
      </c>
      <c r="G17" s="147">
        <v>0</v>
      </c>
      <c r="H17" s="147">
        <v>0</v>
      </c>
      <c r="I17" s="147">
        <v>0</v>
      </c>
      <c r="J17" s="147">
        <v>0</v>
      </c>
      <c r="K17" s="147">
        <v>0</v>
      </c>
      <c r="L17" s="147">
        <v>0</v>
      </c>
      <c r="M17" s="147">
        <v>0</v>
      </c>
      <c r="N17" s="147">
        <v>0</v>
      </c>
      <c r="O17" s="147">
        <v>0</v>
      </c>
      <c r="P17" s="147">
        <f t="shared" ref="P17:P23" si="1">SUM(D17:O17)</f>
        <v>0</v>
      </c>
    </row>
    <row r="18" spans="1:16" x14ac:dyDescent="0.2">
      <c r="A18" s="78" t="s">
        <v>14</v>
      </c>
      <c r="B18" s="77" t="s">
        <v>84</v>
      </c>
      <c r="C18" s="147">
        <f>Detail!N66</f>
        <v>0</v>
      </c>
      <c r="D18" s="147">
        <v>0</v>
      </c>
      <c r="E18" s="147">
        <v>0</v>
      </c>
      <c r="F18" s="147">
        <v>0</v>
      </c>
      <c r="G18" s="147">
        <v>0</v>
      </c>
      <c r="H18" s="147">
        <v>0</v>
      </c>
      <c r="I18" s="147">
        <v>0</v>
      </c>
      <c r="J18" s="147">
        <v>0</v>
      </c>
      <c r="K18" s="147">
        <v>0</v>
      </c>
      <c r="L18" s="147">
        <v>0</v>
      </c>
      <c r="M18" s="147">
        <v>0</v>
      </c>
      <c r="N18" s="147">
        <v>0</v>
      </c>
      <c r="O18" s="147">
        <v>0</v>
      </c>
      <c r="P18" s="147">
        <f t="shared" si="1"/>
        <v>0</v>
      </c>
    </row>
    <row r="19" spans="1:16" x14ac:dyDescent="0.2">
      <c r="A19" s="78" t="s">
        <v>15</v>
      </c>
      <c r="B19" s="77" t="s">
        <v>102</v>
      </c>
      <c r="C19" s="147">
        <f>Detail!N78</f>
        <v>0</v>
      </c>
      <c r="D19" s="147">
        <v>0</v>
      </c>
      <c r="E19" s="147">
        <v>0</v>
      </c>
      <c r="F19" s="147">
        <v>0</v>
      </c>
      <c r="G19" s="147">
        <v>0</v>
      </c>
      <c r="H19" s="147">
        <v>0</v>
      </c>
      <c r="I19" s="147">
        <v>0</v>
      </c>
      <c r="J19" s="147">
        <v>0</v>
      </c>
      <c r="K19" s="147">
        <v>0</v>
      </c>
      <c r="L19" s="147">
        <v>0</v>
      </c>
      <c r="M19" s="147">
        <v>0</v>
      </c>
      <c r="N19" s="147">
        <v>0</v>
      </c>
      <c r="O19" s="147">
        <v>0</v>
      </c>
      <c r="P19" s="147">
        <f t="shared" si="1"/>
        <v>0</v>
      </c>
    </row>
    <row r="20" spans="1:16" x14ac:dyDescent="0.2">
      <c r="A20" s="78" t="s">
        <v>16</v>
      </c>
      <c r="B20" s="77" t="s">
        <v>115</v>
      </c>
      <c r="C20" s="147">
        <f>Detail!N91</f>
        <v>0</v>
      </c>
      <c r="D20" s="147">
        <v>0</v>
      </c>
      <c r="E20" s="147">
        <v>0</v>
      </c>
      <c r="F20" s="147">
        <v>0</v>
      </c>
      <c r="G20" s="147">
        <v>0</v>
      </c>
      <c r="H20" s="147">
        <v>0</v>
      </c>
      <c r="I20" s="147">
        <v>0</v>
      </c>
      <c r="J20" s="147">
        <v>0</v>
      </c>
      <c r="K20" s="147">
        <v>0</v>
      </c>
      <c r="L20" s="147">
        <v>0</v>
      </c>
      <c r="M20" s="147">
        <v>0</v>
      </c>
      <c r="N20" s="147">
        <v>0</v>
      </c>
      <c r="O20" s="147">
        <v>0</v>
      </c>
      <c r="P20" s="147">
        <f t="shared" si="1"/>
        <v>0</v>
      </c>
    </row>
    <row r="21" spans="1:16" x14ac:dyDescent="0.2">
      <c r="A21" s="78" t="s">
        <v>17</v>
      </c>
      <c r="B21" s="77" t="s">
        <v>130</v>
      </c>
      <c r="C21" s="147">
        <f>Detail!N99</f>
        <v>0</v>
      </c>
      <c r="D21" s="147">
        <v>0</v>
      </c>
      <c r="E21" s="147">
        <v>0</v>
      </c>
      <c r="F21" s="147">
        <v>0</v>
      </c>
      <c r="G21" s="147">
        <v>0</v>
      </c>
      <c r="H21" s="147">
        <v>0</v>
      </c>
      <c r="I21" s="147">
        <v>0</v>
      </c>
      <c r="J21" s="147">
        <v>0</v>
      </c>
      <c r="K21" s="147">
        <v>0</v>
      </c>
      <c r="L21" s="147">
        <v>0</v>
      </c>
      <c r="M21" s="147">
        <v>0</v>
      </c>
      <c r="N21" s="147">
        <v>0</v>
      </c>
      <c r="O21" s="147">
        <v>0</v>
      </c>
      <c r="P21" s="147">
        <f t="shared" si="1"/>
        <v>0</v>
      </c>
    </row>
    <row r="22" spans="1:16" x14ac:dyDescent="0.2">
      <c r="A22" s="78" t="s">
        <v>18</v>
      </c>
      <c r="B22" s="77" t="s">
        <v>136</v>
      </c>
      <c r="C22" s="147">
        <f>Detail!N106</f>
        <v>0</v>
      </c>
      <c r="D22" s="147">
        <v>0</v>
      </c>
      <c r="E22" s="147">
        <v>0</v>
      </c>
      <c r="F22" s="147">
        <v>0</v>
      </c>
      <c r="G22" s="147">
        <v>0</v>
      </c>
      <c r="H22" s="147">
        <v>0</v>
      </c>
      <c r="I22" s="147">
        <v>0</v>
      </c>
      <c r="J22" s="147">
        <v>0</v>
      </c>
      <c r="K22" s="147">
        <v>0</v>
      </c>
      <c r="L22" s="147">
        <v>0</v>
      </c>
      <c r="M22" s="147">
        <v>0</v>
      </c>
      <c r="N22" s="147">
        <v>0</v>
      </c>
      <c r="O22" s="147">
        <v>0</v>
      </c>
      <c r="P22" s="147">
        <f t="shared" si="1"/>
        <v>0</v>
      </c>
    </row>
    <row r="23" spans="1:16" x14ac:dyDescent="0.2">
      <c r="A23" s="79">
        <v>10</v>
      </c>
      <c r="B23" s="77" t="s">
        <v>140</v>
      </c>
      <c r="C23" s="147">
        <f>Detail!N119</f>
        <v>0</v>
      </c>
      <c r="D23" s="147">
        <v>0</v>
      </c>
      <c r="E23" s="147">
        <v>0</v>
      </c>
      <c r="F23" s="147">
        <v>0</v>
      </c>
      <c r="G23" s="147">
        <v>0</v>
      </c>
      <c r="H23" s="147">
        <v>0</v>
      </c>
      <c r="I23" s="147">
        <v>0</v>
      </c>
      <c r="J23" s="147">
        <v>0</v>
      </c>
      <c r="K23" s="147">
        <v>0</v>
      </c>
      <c r="L23" s="147">
        <v>0</v>
      </c>
      <c r="M23" s="147">
        <v>0</v>
      </c>
      <c r="N23" s="147">
        <v>0</v>
      </c>
      <c r="O23" s="147">
        <v>0</v>
      </c>
      <c r="P23" s="147">
        <f t="shared" si="1"/>
        <v>0</v>
      </c>
    </row>
    <row r="24" spans="1:16" x14ac:dyDescent="0.2">
      <c r="A24" s="81"/>
      <c r="B24" s="80" t="s">
        <v>276</v>
      </c>
      <c r="C24" s="148">
        <f>SUM(C17:C23)</f>
        <v>0</v>
      </c>
      <c r="D24" s="147">
        <f t="shared" ref="D24:O24" si="2">SUM(D17:D23)</f>
        <v>0</v>
      </c>
      <c r="E24" s="147">
        <f t="shared" si="2"/>
        <v>0</v>
      </c>
      <c r="F24" s="147">
        <f t="shared" si="2"/>
        <v>0</v>
      </c>
      <c r="G24" s="147">
        <f t="shared" si="2"/>
        <v>0</v>
      </c>
      <c r="H24" s="147">
        <f t="shared" si="2"/>
        <v>0</v>
      </c>
      <c r="I24" s="147">
        <f t="shared" si="2"/>
        <v>0</v>
      </c>
      <c r="J24" s="147">
        <f t="shared" si="2"/>
        <v>0</v>
      </c>
      <c r="K24" s="147">
        <f t="shared" si="2"/>
        <v>0</v>
      </c>
      <c r="L24" s="147">
        <f t="shared" si="2"/>
        <v>0</v>
      </c>
      <c r="M24" s="147">
        <f t="shared" si="2"/>
        <v>0</v>
      </c>
      <c r="N24" s="147">
        <f t="shared" si="2"/>
        <v>0</v>
      </c>
      <c r="O24" s="147">
        <f t="shared" si="2"/>
        <v>0</v>
      </c>
      <c r="P24" s="147">
        <f>SUM(P17:P23)</f>
        <v>0</v>
      </c>
    </row>
    <row r="25" spans="1:16" x14ac:dyDescent="0.2">
      <c r="A25" s="81"/>
      <c r="B25" s="80"/>
      <c r="C25" s="148"/>
      <c r="D25" s="147"/>
      <c r="E25" s="147"/>
      <c r="F25" s="147"/>
      <c r="G25" s="147"/>
      <c r="H25" s="147"/>
      <c r="I25" s="147"/>
      <c r="J25" s="147"/>
      <c r="K25" s="147"/>
      <c r="L25" s="147"/>
      <c r="M25" s="147"/>
      <c r="N25" s="147"/>
      <c r="O25" s="147"/>
      <c r="P25" s="147"/>
    </row>
    <row r="26" spans="1:16" x14ac:dyDescent="0.2">
      <c r="A26" s="144" t="s">
        <v>324</v>
      </c>
      <c r="B26" s="77"/>
      <c r="C26" s="147"/>
      <c r="D26" s="147"/>
      <c r="E26" s="147"/>
      <c r="F26" s="147"/>
      <c r="G26" s="147"/>
      <c r="H26" s="147"/>
      <c r="I26" s="147"/>
      <c r="J26" s="147"/>
      <c r="K26" s="147"/>
      <c r="L26" s="147"/>
      <c r="M26" s="147"/>
      <c r="N26" s="147"/>
      <c r="O26" s="147"/>
      <c r="P26" s="147"/>
    </row>
    <row r="27" spans="1:16" x14ac:dyDescent="0.2">
      <c r="A27" s="79">
        <v>11</v>
      </c>
      <c r="B27" s="77" t="s">
        <v>364</v>
      </c>
      <c r="C27" s="147">
        <f>Detail!N134</f>
        <v>0</v>
      </c>
      <c r="D27" s="147">
        <v>0</v>
      </c>
      <c r="E27" s="147">
        <v>0</v>
      </c>
      <c r="F27" s="147">
        <v>0</v>
      </c>
      <c r="G27" s="147">
        <v>0</v>
      </c>
      <c r="H27" s="147">
        <v>0</v>
      </c>
      <c r="I27" s="147">
        <v>0</v>
      </c>
      <c r="J27" s="147">
        <v>0</v>
      </c>
      <c r="K27" s="147">
        <v>0</v>
      </c>
      <c r="L27" s="147">
        <v>0</v>
      </c>
      <c r="M27" s="147">
        <v>0</v>
      </c>
      <c r="N27" s="147">
        <v>0</v>
      </c>
      <c r="O27" s="147">
        <v>0</v>
      </c>
      <c r="P27" s="147">
        <f>SUM(D27:O27)</f>
        <v>0</v>
      </c>
    </row>
    <row r="28" spans="1:16" x14ac:dyDescent="0.2">
      <c r="A28" s="79">
        <v>12</v>
      </c>
      <c r="B28" s="77" t="s">
        <v>365</v>
      </c>
      <c r="C28" s="147">
        <f>Detail!N151</f>
        <v>0</v>
      </c>
      <c r="D28" s="147">
        <v>0</v>
      </c>
      <c r="E28" s="147">
        <v>0</v>
      </c>
      <c r="F28" s="147">
        <v>0</v>
      </c>
      <c r="G28" s="147">
        <v>0</v>
      </c>
      <c r="H28" s="147">
        <v>0</v>
      </c>
      <c r="I28" s="147">
        <v>0</v>
      </c>
      <c r="J28" s="147">
        <v>0</v>
      </c>
      <c r="K28" s="147">
        <v>0</v>
      </c>
      <c r="L28" s="147">
        <v>0</v>
      </c>
      <c r="M28" s="147">
        <v>0</v>
      </c>
      <c r="N28" s="147">
        <v>0</v>
      </c>
      <c r="O28" s="147">
        <v>0</v>
      </c>
      <c r="P28" s="147">
        <f>SUM(D28:O28)</f>
        <v>0</v>
      </c>
    </row>
    <row r="29" spans="1:16" x14ac:dyDescent="0.2">
      <c r="A29" s="79"/>
      <c r="B29" s="80" t="s">
        <v>277</v>
      </c>
      <c r="C29" s="148">
        <f>SUM(C27:C28)</f>
        <v>0</v>
      </c>
      <c r="D29" s="147">
        <f t="shared" ref="D29:P29" si="3">SUM(D27:D28)</f>
        <v>0</v>
      </c>
      <c r="E29" s="147">
        <f t="shared" si="3"/>
        <v>0</v>
      </c>
      <c r="F29" s="147">
        <f t="shared" si="3"/>
        <v>0</v>
      </c>
      <c r="G29" s="147">
        <f t="shared" si="3"/>
        <v>0</v>
      </c>
      <c r="H29" s="147">
        <f t="shared" si="3"/>
        <v>0</v>
      </c>
      <c r="I29" s="147">
        <f t="shared" si="3"/>
        <v>0</v>
      </c>
      <c r="J29" s="147">
        <f t="shared" si="3"/>
        <v>0</v>
      </c>
      <c r="K29" s="147">
        <f t="shared" si="3"/>
        <v>0</v>
      </c>
      <c r="L29" s="147">
        <f t="shared" si="3"/>
        <v>0</v>
      </c>
      <c r="M29" s="147">
        <f t="shared" si="3"/>
        <v>0</v>
      </c>
      <c r="N29" s="147">
        <f t="shared" si="3"/>
        <v>0</v>
      </c>
      <c r="O29" s="147">
        <f t="shared" si="3"/>
        <v>0</v>
      </c>
      <c r="P29" s="147">
        <f t="shared" si="3"/>
        <v>0</v>
      </c>
    </row>
    <row r="30" spans="1:16" x14ac:dyDescent="0.2">
      <c r="A30" s="79"/>
      <c r="B30" s="80"/>
      <c r="C30" s="148"/>
      <c r="D30" s="147"/>
      <c r="E30" s="147"/>
      <c r="F30" s="147"/>
      <c r="G30" s="147"/>
      <c r="H30" s="147"/>
      <c r="I30" s="147"/>
      <c r="J30" s="147"/>
      <c r="K30" s="147"/>
      <c r="L30" s="147"/>
      <c r="M30" s="147"/>
      <c r="N30" s="147"/>
      <c r="O30" s="147"/>
      <c r="P30" s="147"/>
    </row>
    <row r="31" spans="1:16" x14ac:dyDescent="0.2">
      <c r="A31" s="144" t="s">
        <v>325</v>
      </c>
      <c r="B31" s="77"/>
      <c r="C31" s="147"/>
      <c r="D31" s="147"/>
      <c r="E31" s="147"/>
      <c r="F31" s="147"/>
      <c r="G31" s="147"/>
      <c r="H31" s="147"/>
      <c r="I31" s="147"/>
      <c r="J31" s="147"/>
      <c r="K31" s="147"/>
      <c r="L31" s="147"/>
      <c r="M31" s="147"/>
      <c r="N31" s="147"/>
      <c r="O31" s="147"/>
      <c r="P31" s="147"/>
    </row>
    <row r="32" spans="1:16" x14ac:dyDescent="0.2">
      <c r="A32" s="79">
        <v>13</v>
      </c>
      <c r="B32" s="77" t="s">
        <v>196</v>
      </c>
      <c r="C32" s="147">
        <f>Detail!N171</f>
        <v>0</v>
      </c>
      <c r="D32" s="147">
        <v>0</v>
      </c>
      <c r="E32" s="147">
        <v>0</v>
      </c>
      <c r="F32" s="147">
        <v>0</v>
      </c>
      <c r="G32" s="147">
        <v>0</v>
      </c>
      <c r="H32" s="147">
        <v>0</v>
      </c>
      <c r="I32" s="147">
        <v>0</v>
      </c>
      <c r="J32" s="147">
        <v>0</v>
      </c>
      <c r="K32" s="147">
        <v>0</v>
      </c>
      <c r="L32" s="147">
        <v>0</v>
      </c>
      <c r="M32" s="147">
        <v>0</v>
      </c>
      <c r="N32" s="147">
        <v>0</v>
      </c>
      <c r="O32" s="147">
        <v>0</v>
      </c>
      <c r="P32" s="147">
        <f>SUM(D32:O32)</f>
        <v>0</v>
      </c>
    </row>
    <row r="33" spans="1:16" x14ac:dyDescent="0.2">
      <c r="A33" s="79">
        <v>14</v>
      </c>
      <c r="B33" s="77" t="s">
        <v>216</v>
      </c>
      <c r="C33" s="147">
        <f>Detail!N192</f>
        <v>0</v>
      </c>
      <c r="D33" s="147">
        <v>0</v>
      </c>
      <c r="E33" s="147">
        <v>0</v>
      </c>
      <c r="F33" s="147">
        <v>0</v>
      </c>
      <c r="G33" s="147">
        <v>0</v>
      </c>
      <c r="H33" s="147">
        <v>0</v>
      </c>
      <c r="I33" s="147">
        <v>0</v>
      </c>
      <c r="J33" s="147">
        <v>0</v>
      </c>
      <c r="K33" s="147">
        <v>0</v>
      </c>
      <c r="L33" s="147">
        <v>0</v>
      </c>
      <c r="M33" s="147">
        <v>0</v>
      </c>
      <c r="N33" s="147">
        <v>0</v>
      </c>
      <c r="O33" s="147">
        <v>0</v>
      </c>
      <c r="P33" s="147">
        <f>SUM(D33:O33)</f>
        <v>0</v>
      </c>
    </row>
    <row r="34" spans="1:16" x14ac:dyDescent="0.2">
      <c r="A34" s="79"/>
      <c r="B34" s="80" t="s">
        <v>278</v>
      </c>
      <c r="C34" s="148">
        <f>SUM(C32:C33)</f>
        <v>0</v>
      </c>
      <c r="D34" s="147">
        <f t="shared" ref="D34:P34" si="4">SUM(D32:D33)</f>
        <v>0</v>
      </c>
      <c r="E34" s="147">
        <f t="shared" si="4"/>
        <v>0</v>
      </c>
      <c r="F34" s="147">
        <f t="shared" si="4"/>
        <v>0</v>
      </c>
      <c r="G34" s="147">
        <f t="shared" si="4"/>
        <v>0</v>
      </c>
      <c r="H34" s="147">
        <f t="shared" si="4"/>
        <v>0</v>
      </c>
      <c r="I34" s="147">
        <f t="shared" si="4"/>
        <v>0</v>
      </c>
      <c r="J34" s="147">
        <f t="shared" si="4"/>
        <v>0</v>
      </c>
      <c r="K34" s="147">
        <f t="shared" si="4"/>
        <v>0</v>
      </c>
      <c r="L34" s="147">
        <f t="shared" si="4"/>
        <v>0</v>
      </c>
      <c r="M34" s="147">
        <f t="shared" si="4"/>
        <v>0</v>
      </c>
      <c r="N34" s="147">
        <f t="shared" si="4"/>
        <v>0</v>
      </c>
      <c r="O34" s="147">
        <f t="shared" si="4"/>
        <v>0</v>
      </c>
      <c r="P34" s="147">
        <f t="shared" si="4"/>
        <v>0</v>
      </c>
    </row>
    <row r="35" spans="1:16" x14ac:dyDescent="0.2">
      <c r="A35" s="79"/>
      <c r="B35" s="80"/>
      <c r="C35" s="148"/>
      <c r="D35" s="147"/>
      <c r="E35" s="147"/>
      <c r="F35" s="147"/>
      <c r="G35" s="147"/>
      <c r="H35" s="147"/>
      <c r="I35" s="147"/>
      <c r="J35" s="147"/>
      <c r="K35" s="147"/>
      <c r="L35" s="147"/>
      <c r="M35" s="147"/>
      <c r="N35" s="147"/>
      <c r="O35" s="147"/>
      <c r="P35" s="147"/>
    </row>
    <row r="36" spans="1:16" x14ac:dyDescent="0.2">
      <c r="A36" s="144" t="s">
        <v>326</v>
      </c>
      <c r="B36" s="77"/>
      <c r="C36" s="147"/>
      <c r="D36" s="147"/>
      <c r="E36" s="147"/>
      <c r="F36" s="147"/>
      <c r="G36" s="147"/>
      <c r="H36" s="147"/>
      <c r="I36" s="147"/>
      <c r="J36" s="147"/>
      <c r="K36" s="147"/>
      <c r="L36" s="147"/>
      <c r="M36" s="147"/>
      <c r="N36" s="147"/>
      <c r="O36" s="147"/>
      <c r="P36" s="147"/>
    </row>
    <row r="37" spans="1:16" x14ac:dyDescent="0.2">
      <c r="A37" s="79">
        <v>15</v>
      </c>
      <c r="B37" s="77" t="s">
        <v>279</v>
      </c>
      <c r="C37" s="147">
        <f>Detail!N210</f>
        <v>0</v>
      </c>
      <c r="D37" s="147">
        <v>0</v>
      </c>
      <c r="E37" s="147">
        <v>0</v>
      </c>
      <c r="F37" s="147">
        <v>0</v>
      </c>
      <c r="G37" s="147">
        <v>0</v>
      </c>
      <c r="H37" s="147">
        <v>0</v>
      </c>
      <c r="I37" s="147">
        <v>0</v>
      </c>
      <c r="J37" s="147">
        <v>0</v>
      </c>
      <c r="K37" s="147">
        <v>0</v>
      </c>
      <c r="L37" s="147">
        <v>0</v>
      </c>
      <c r="M37" s="147">
        <v>0</v>
      </c>
      <c r="N37" s="147">
        <v>0</v>
      </c>
      <c r="O37" s="147">
        <v>0</v>
      </c>
      <c r="P37" s="147">
        <f>SUM(D37:O37)</f>
        <v>0</v>
      </c>
    </row>
    <row r="38" spans="1:16" x14ac:dyDescent="0.2">
      <c r="A38" s="81"/>
      <c r="B38" s="80" t="s">
        <v>280</v>
      </c>
      <c r="C38" s="148">
        <f>C37</f>
        <v>0</v>
      </c>
      <c r="D38" s="147">
        <f t="shared" ref="D38:O38" si="5">D37</f>
        <v>0</v>
      </c>
      <c r="E38" s="147">
        <f t="shared" si="5"/>
        <v>0</v>
      </c>
      <c r="F38" s="147">
        <f t="shared" si="5"/>
        <v>0</v>
      </c>
      <c r="G38" s="147">
        <f t="shared" si="5"/>
        <v>0</v>
      </c>
      <c r="H38" s="147">
        <f t="shared" si="5"/>
        <v>0</v>
      </c>
      <c r="I38" s="147">
        <f t="shared" si="5"/>
        <v>0</v>
      </c>
      <c r="J38" s="147">
        <f t="shared" si="5"/>
        <v>0</v>
      </c>
      <c r="K38" s="147">
        <f t="shared" si="5"/>
        <v>0</v>
      </c>
      <c r="L38" s="147">
        <f t="shared" si="5"/>
        <v>0</v>
      </c>
      <c r="M38" s="147">
        <f t="shared" si="5"/>
        <v>0</v>
      </c>
      <c r="N38" s="147">
        <f t="shared" si="5"/>
        <v>0</v>
      </c>
      <c r="O38" s="147">
        <f t="shared" si="5"/>
        <v>0</v>
      </c>
      <c r="P38" s="147">
        <f>SUM(D38:O38)</f>
        <v>0</v>
      </c>
    </row>
    <row r="39" spans="1:16" x14ac:dyDescent="0.2">
      <c r="A39" s="81"/>
      <c r="B39" s="77"/>
      <c r="C39" s="147"/>
      <c r="D39" s="147"/>
      <c r="E39" s="147"/>
      <c r="F39" s="147"/>
      <c r="G39" s="147"/>
      <c r="H39" s="147"/>
      <c r="I39" s="147"/>
      <c r="J39" s="147"/>
      <c r="K39" s="147"/>
      <c r="L39" s="147"/>
      <c r="M39" s="147"/>
      <c r="N39" s="147"/>
      <c r="O39" s="147"/>
      <c r="P39" s="147"/>
    </row>
    <row r="40" spans="1:16" x14ac:dyDescent="0.2">
      <c r="A40" s="81"/>
      <c r="B40" s="80" t="s">
        <v>28</v>
      </c>
      <c r="C40" s="147"/>
      <c r="D40" s="147"/>
      <c r="E40" s="147"/>
      <c r="F40" s="147"/>
      <c r="G40" s="147"/>
      <c r="H40" s="147"/>
      <c r="I40" s="147"/>
      <c r="J40" s="147"/>
      <c r="K40" s="147"/>
      <c r="L40" s="147"/>
      <c r="M40" s="147"/>
      <c r="N40" s="147"/>
      <c r="O40" s="147"/>
      <c r="P40" s="147"/>
    </row>
    <row r="41" spans="1:16" x14ac:dyDescent="0.2">
      <c r="A41" s="79" t="s">
        <v>29</v>
      </c>
      <c r="B41" s="77" t="s">
        <v>281</v>
      </c>
      <c r="C41" s="147">
        <f>Detail!N215</f>
        <v>0</v>
      </c>
      <c r="D41" s="147">
        <v>0</v>
      </c>
      <c r="E41" s="147">
        <v>0</v>
      </c>
      <c r="F41" s="147">
        <v>0</v>
      </c>
      <c r="G41" s="147">
        <v>0</v>
      </c>
      <c r="H41" s="147">
        <v>0</v>
      </c>
      <c r="I41" s="147">
        <v>0</v>
      </c>
      <c r="J41" s="147">
        <v>0</v>
      </c>
      <c r="K41" s="147">
        <v>0</v>
      </c>
      <c r="L41" s="147">
        <v>0</v>
      </c>
      <c r="M41" s="147">
        <v>0</v>
      </c>
      <c r="N41" s="147">
        <v>0</v>
      </c>
      <c r="O41" s="147">
        <v>0</v>
      </c>
      <c r="P41" s="147">
        <f>SUM(D41:O41)</f>
        <v>0</v>
      </c>
    </row>
    <row r="42" spans="1:16" x14ac:dyDescent="0.2">
      <c r="A42" s="79" t="s">
        <v>30</v>
      </c>
      <c r="B42" s="77" t="s">
        <v>282</v>
      </c>
      <c r="C42" s="147">
        <f>Detail!N216</f>
        <v>0</v>
      </c>
      <c r="D42" s="147">
        <v>0</v>
      </c>
      <c r="E42" s="147">
        <v>0</v>
      </c>
      <c r="F42" s="147">
        <v>0</v>
      </c>
      <c r="G42" s="147">
        <v>0</v>
      </c>
      <c r="H42" s="147">
        <v>0</v>
      </c>
      <c r="I42" s="147">
        <v>0</v>
      </c>
      <c r="J42" s="147">
        <v>0</v>
      </c>
      <c r="K42" s="147">
        <v>0</v>
      </c>
      <c r="L42" s="147">
        <v>0</v>
      </c>
      <c r="M42" s="147">
        <v>0</v>
      </c>
      <c r="N42" s="147">
        <v>0</v>
      </c>
      <c r="O42" s="147">
        <v>0</v>
      </c>
      <c r="P42" s="147">
        <f>SUM(D42:O42)</f>
        <v>0</v>
      </c>
    </row>
    <row r="43" spans="1:16" x14ac:dyDescent="0.2">
      <c r="A43" s="75"/>
      <c r="B43" s="77"/>
      <c r="C43" s="147"/>
      <c r="D43" s="147"/>
      <c r="E43" s="147"/>
      <c r="F43" s="147"/>
      <c r="G43" s="147"/>
      <c r="H43" s="147"/>
      <c r="I43" s="147"/>
      <c r="J43" s="147"/>
      <c r="K43" s="147"/>
      <c r="L43" s="147"/>
      <c r="M43" s="147"/>
      <c r="N43" s="147"/>
      <c r="O43" s="147"/>
      <c r="P43" s="147"/>
    </row>
    <row r="44" spans="1:16" x14ac:dyDescent="0.2">
      <c r="A44" s="75"/>
      <c r="B44" s="106" t="s">
        <v>393</v>
      </c>
      <c r="C44" s="148">
        <f>SUM(C14+C24+C29+C34+C38+C41+C42)</f>
        <v>0</v>
      </c>
      <c r="D44" s="147">
        <f t="shared" ref="D44:P44" si="6">SUM(D14+D24+D29+D34+D38+D41+D42)</f>
        <v>0</v>
      </c>
      <c r="E44" s="147">
        <f t="shared" si="6"/>
        <v>0</v>
      </c>
      <c r="F44" s="147">
        <f t="shared" si="6"/>
        <v>0</v>
      </c>
      <c r="G44" s="147">
        <f t="shared" si="6"/>
        <v>0</v>
      </c>
      <c r="H44" s="147">
        <f t="shared" si="6"/>
        <v>0</v>
      </c>
      <c r="I44" s="147">
        <f t="shared" si="6"/>
        <v>0</v>
      </c>
      <c r="J44" s="147">
        <f t="shared" si="6"/>
        <v>0</v>
      </c>
      <c r="K44" s="147">
        <f t="shared" si="6"/>
        <v>0</v>
      </c>
      <c r="L44" s="147">
        <f t="shared" si="6"/>
        <v>0</v>
      </c>
      <c r="M44" s="147">
        <f t="shared" si="6"/>
        <v>0</v>
      </c>
      <c r="N44" s="147">
        <f t="shared" si="6"/>
        <v>0</v>
      </c>
      <c r="O44" s="147">
        <f t="shared" si="6"/>
        <v>0</v>
      </c>
      <c r="P44" s="147">
        <f t="shared" si="6"/>
        <v>0</v>
      </c>
    </row>
    <row r="45" spans="1:16" x14ac:dyDescent="0.2">
      <c r="A45" s="75"/>
      <c r="B45" s="106"/>
      <c r="C45" s="148"/>
      <c r="D45" s="147"/>
      <c r="E45" s="147"/>
      <c r="F45" s="147"/>
      <c r="G45" s="147"/>
      <c r="H45" s="147"/>
      <c r="I45" s="147"/>
      <c r="J45" s="147"/>
      <c r="K45" s="147"/>
      <c r="L45" s="147"/>
      <c r="M45" s="147"/>
      <c r="N45" s="147"/>
      <c r="O45" s="147"/>
      <c r="P45" s="147"/>
    </row>
    <row r="46" spans="1:16" x14ac:dyDescent="0.2">
      <c r="A46" s="75"/>
      <c r="B46" s="77"/>
      <c r="C46" s="147"/>
      <c r="D46" s="147"/>
      <c r="E46" s="147"/>
      <c r="F46" s="147"/>
      <c r="G46" s="147"/>
      <c r="H46" s="147"/>
      <c r="I46" s="147"/>
      <c r="J46" s="147"/>
      <c r="K46" s="147"/>
      <c r="L46" s="147"/>
      <c r="M46" s="147"/>
      <c r="N46" s="147"/>
      <c r="O46" s="147"/>
      <c r="P46" s="147"/>
    </row>
    <row r="47" spans="1:16" x14ac:dyDescent="0.2">
      <c r="A47" s="75"/>
      <c r="B47" s="132" t="s">
        <v>306</v>
      </c>
      <c r="C47" s="147"/>
      <c r="D47" s="147"/>
      <c r="E47" s="147"/>
      <c r="F47" s="147"/>
      <c r="G47" s="147"/>
      <c r="H47" s="147"/>
      <c r="I47" s="147"/>
      <c r="J47" s="147"/>
      <c r="K47" s="147"/>
      <c r="L47" s="147"/>
      <c r="M47" s="147"/>
      <c r="N47" s="147"/>
      <c r="O47" s="147"/>
      <c r="P47" s="147"/>
    </row>
    <row r="48" spans="1:16" x14ac:dyDescent="0.2">
      <c r="A48" s="75"/>
      <c r="B48" s="82" t="s">
        <v>283</v>
      </c>
      <c r="C48" s="147">
        <v>0</v>
      </c>
      <c r="D48" s="147">
        <v>0</v>
      </c>
      <c r="E48" s="147">
        <v>0</v>
      </c>
      <c r="F48" s="147">
        <v>0</v>
      </c>
      <c r="G48" s="147">
        <v>0</v>
      </c>
      <c r="H48" s="147">
        <v>0</v>
      </c>
      <c r="I48" s="147">
        <v>0</v>
      </c>
      <c r="J48" s="147">
        <v>0</v>
      </c>
      <c r="K48" s="147">
        <v>0</v>
      </c>
      <c r="L48" s="147">
        <v>0</v>
      </c>
      <c r="M48" s="147">
        <v>0</v>
      </c>
      <c r="N48" s="147">
        <v>0</v>
      </c>
      <c r="O48" s="147">
        <v>0</v>
      </c>
      <c r="P48" s="147">
        <f t="shared" ref="P48:P54" si="7">SUM(D48:O48)</f>
        <v>0</v>
      </c>
    </row>
    <row r="49" spans="1:16" x14ac:dyDescent="0.2">
      <c r="A49" s="75"/>
      <c r="B49" s="82" t="s">
        <v>284</v>
      </c>
      <c r="C49" s="147">
        <v>0</v>
      </c>
      <c r="D49" s="147">
        <v>0</v>
      </c>
      <c r="E49" s="147">
        <v>0</v>
      </c>
      <c r="F49" s="147">
        <v>0</v>
      </c>
      <c r="G49" s="147">
        <v>0</v>
      </c>
      <c r="H49" s="147">
        <v>0</v>
      </c>
      <c r="I49" s="147">
        <v>0</v>
      </c>
      <c r="J49" s="147">
        <v>0</v>
      </c>
      <c r="K49" s="147">
        <v>0</v>
      </c>
      <c r="L49" s="147">
        <v>0</v>
      </c>
      <c r="M49" s="147">
        <v>0</v>
      </c>
      <c r="N49" s="147">
        <v>0</v>
      </c>
      <c r="O49" s="147">
        <v>0</v>
      </c>
      <c r="P49" s="147">
        <f>SUM(D49:O49)</f>
        <v>0</v>
      </c>
    </row>
    <row r="50" spans="1:16" x14ac:dyDescent="0.2">
      <c r="A50" s="75"/>
      <c r="B50" s="82" t="s">
        <v>285</v>
      </c>
      <c r="C50" s="147">
        <v>0</v>
      </c>
      <c r="D50" s="147">
        <v>0</v>
      </c>
      <c r="E50" s="147">
        <v>0</v>
      </c>
      <c r="F50" s="147">
        <v>0</v>
      </c>
      <c r="G50" s="147">
        <v>0</v>
      </c>
      <c r="H50" s="147">
        <v>0</v>
      </c>
      <c r="I50" s="147">
        <v>0</v>
      </c>
      <c r="J50" s="147">
        <v>0</v>
      </c>
      <c r="K50" s="147">
        <v>0</v>
      </c>
      <c r="L50" s="147">
        <v>0</v>
      </c>
      <c r="M50" s="147">
        <v>0</v>
      </c>
      <c r="N50" s="147">
        <v>0</v>
      </c>
      <c r="O50" s="147">
        <v>0</v>
      </c>
      <c r="P50" s="147">
        <f t="shared" si="7"/>
        <v>0</v>
      </c>
    </row>
    <row r="51" spans="1:16" x14ac:dyDescent="0.2">
      <c r="A51" s="75"/>
      <c r="B51" s="82" t="s">
        <v>286</v>
      </c>
      <c r="C51" s="147">
        <v>0</v>
      </c>
      <c r="D51" s="147">
        <v>0</v>
      </c>
      <c r="E51" s="147">
        <v>0</v>
      </c>
      <c r="F51" s="147">
        <v>0</v>
      </c>
      <c r="G51" s="147">
        <v>0</v>
      </c>
      <c r="H51" s="147">
        <v>0</v>
      </c>
      <c r="I51" s="147">
        <v>0</v>
      </c>
      <c r="J51" s="147">
        <v>0</v>
      </c>
      <c r="K51" s="147">
        <v>0</v>
      </c>
      <c r="L51" s="147">
        <v>0</v>
      </c>
      <c r="M51" s="147">
        <v>0</v>
      </c>
      <c r="N51" s="147">
        <v>0</v>
      </c>
      <c r="O51" s="147">
        <v>0</v>
      </c>
      <c r="P51" s="147">
        <f t="shared" si="7"/>
        <v>0</v>
      </c>
    </row>
    <row r="52" spans="1:16" x14ac:dyDescent="0.2">
      <c r="A52" s="75"/>
      <c r="B52" s="82" t="s">
        <v>287</v>
      </c>
      <c r="C52" s="147">
        <v>0</v>
      </c>
      <c r="D52" s="147">
        <v>0</v>
      </c>
      <c r="E52" s="147">
        <v>0</v>
      </c>
      <c r="F52" s="147">
        <v>0</v>
      </c>
      <c r="G52" s="147">
        <v>0</v>
      </c>
      <c r="H52" s="147">
        <v>0</v>
      </c>
      <c r="I52" s="147">
        <v>0</v>
      </c>
      <c r="J52" s="147">
        <v>0</v>
      </c>
      <c r="K52" s="147">
        <v>0</v>
      </c>
      <c r="L52" s="147">
        <v>0</v>
      </c>
      <c r="M52" s="147">
        <v>0</v>
      </c>
      <c r="N52" s="147">
        <v>0</v>
      </c>
      <c r="O52" s="147">
        <v>0</v>
      </c>
      <c r="P52" s="147">
        <f>SUM(D52:O52)</f>
        <v>0</v>
      </c>
    </row>
    <row r="53" spans="1:16" x14ac:dyDescent="0.2">
      <c r="A53" s="75"/>
      <c r="B53" s="82" t="s">
        <v>288</v>
      </c>
      <c r="C53" s="147">
        <v>0</v>
      </c>
      <c r="D53" s="147">
        <v>0</v>
      </c>
      <c r="E53" s="147">
        <v>0</v>
      </c>
      <c r="F53" s="147">
        <v>0</v>
      </c>
      <c r="G53" s="147">
        <v>0</v>
      </c>
      <c r="H53" s="147">
        <v>0</v>
      </c>
      <c r="I53" s="147">
        <v>0</v>
      </c>
      <c r="J53" s="147">
        <v>0</v>
      </c>
      <c r="K53" s="147">
        <v>0</v>
      </c>
      <c r="L53" s="147">
        <v>0</v>
      </c>
      <c r="M53" s="147">
        <v>0</v>
      </c>
      <c r="N53" s="147">
        <v>0</v>
      </c>
      <c r="O53" s="147">
        <v>0</v>
      </c>
      <c r="P53" s="147">
        <f t="shared" si="7"/>
        <v>0</v>
      </c>
    </row>
    <row r="54" spans="1:16" x14ac:dyDescent="0.2">
      <c r="A54" s="75"/>
      <c r="B54" s="82" t="s">
        <v>288</v>
      </c>
      <c r="C54" s="147">
        <v>0</v>
      </c>
      <c r="D54" s="147">
        <v>0</v>
      </c>
      <c r="E54" s="147">
        <v>0</v>
      </c>
      <c r="F54" s="147">
        <v>0</v>
      </c>
      <c r="G54" s="147">
        <v>0</v>
      </c>
      <c r="H54" s="147">
        <v>0</v>
      </c>
      <c r="I54" s="147">
        <v>0</v>
      </c>
      <c r="J54" s="147">
        <v>0</v>
      </c>
      <c r="K54" s="147">
        <v>0</v>
      </c>
      <c r="L54" s="147">
        <v>0</v>
      </c>
      <c r="M54" s="147">
        <v>0</v>
      </c>
      <c r="N54" s="147">
        <v>0</v>
      </c>
      <c r="O54" s="147">
        <v>0</v>
      </c>
      <c r="P54" s="147">
        <f t="shared" si="7"/>
        <v>0</v>
      </c>
    </row>
    <row r="55" spans="1:16" x14ac:dyDescent="0.2">
      <c r="A55" s="75"/>
      <c r="B55" s="82" t="s">
        <v>288</v>
      </c>
      <c r="C55" s="147">
        <v>0</v>
      </c>
      <c r="D55" s="147">
        <v>0</v>
      </c>
      <c r="E55" s="147">
        <v>0</v>
      </c>
      <c r="F55" s="147">
        <v>0</v>
      </c>
      <c r="G55" s="147">
        <v>0</v>
      </c>
      <c r="H55" s="147">
        <v>0</v>
      </c>
      <c r="I55" s="147">
        <v>0</v>
      </c>
      <c r="J55" s="147">
        <v>0</v>
      </c>
      <c r="K55" s="147">
        <v>0</v>
      </c>
      <c r="L55" s="147">
        <v>0</v>
      </c>
      <c r="M55" s="147">
        <v>0</v>
      </c>
      <c r="N55" s="147">
        <v>0</v>
      </c>
      <c r="O55" s="147">
        <v>0</v>
      </c>
      <c r="P55" s="147">
        <f>SUM(D55:O55)</f>
        <v>0</v>
      </c>
    </row>
    <row r="56" spans="1:16" x14ac:dyDescent="0.2">
      <c r="A56" s="75"/>
      <c r="B56" s="77"/>
      <c r="C56" s="147"/>
      <c r="D56" s="147"/>
      <c r="E56" s="147"/>
      <c r="F56" s="147"/>
      <c r="G56" s="147"/>
      <c r="H56" s="147"/>
      <c r="I56" s="147"/>
      <c r="J56" s="147"/>
      <c r="K56" s="147"/>
      <c r="L56" s="147"/>
      <c r="M56" s="147"/>
      <c r="N56" s="147"/>
      <c r="O56" s="147"/>
      <c r="P56" s="147"/>
    </row>
    <row r="57" spans="1:16" x14ac:dyDescent="0.2">
      <c r="A57" s="75"/>
      <c r="B57" s="106" t="s">
        <v>307</v>
      </c>
      <c r="C57" s="147">
        <f t="shared" ref="C57:P57" si="8">SUM(C48:C55)</f>
        <v>0</v>
      </c>
      <c r="D57" s="147">
        <f t="shared" si="8"/>
        <v>0</v>
      </c>
      <c r="E57" s="147">
        <f t="shared" si="8"/>
        <v>0</v>
      </c>
      <c r="F57" s="147">
        <f t="shared" si="8"/>
        <v>0</v>
      </c>
      <c r="G57" s="147">
        <f t="shared" si="8"/>
        <v>0</v>
      </c>
      <c r="H57" s="147">
        <f t="shared" si="8"/>
        <v>0</v>
      </c>
      <c r="I57" s="147">
        <f t="shared" si="8"/>
        <v>0</v>
      </c>
      <c r="J57" s="147">
        <f t="shared" si="8"/>
        <v>0</v>
      </c>
      <c r="K57" s="147">
        <f t="shared" si="8"/>
        <v>0</v>
      </c>
      <c r="L57" s="147">
        <f t="shared" si="8"/>
        <v>0</v>
      </c>
      <c r="M57" s="147">
        <f t="shared" si="8"/>
        <v>0</v>
      </c>
      <c r="N57" s="147">
        <f t="shared" si="8"/>
        <v>0</v>
      </c>
      <c r="O57" s="147">
        <f t="shared" si="8"/>
        <v>0</v>
      </c>
      <c r="P57" s="147">
        <f t="shared" si="8"/>
        <v>0</v>
      </c>
    </row>
    <row r="58" spans="1:16" x14ac:dyDescent="0.2">
      <c r="A58" s="75"/>
      <c r="B58" s="77"/>
      <c r="C58" s="147"/>
      <c r="D58" s="147"/>
      <c r="E58" s="147"/>
      <c r="F58" s="147"/>
      <c r="G58" s="147"/>
      <c r="H58" s="147"/>
      <c r="I58" s="147"/>
      <c r="J58" s="147"/>
      <c r="K58" s="147"/>
      <c r="L58" s="147"/>
      <c r="M58" s="147"/>
      <c r="N58" s="147"/>
      <c r="O58" s="147"/>
      <c r="P58" s="147"/>
    </row>
    <row r="59" spans="1:16" x14ac:dyDescent="0.2">
      <c r="A59" s="75"/>
      <c r="B59" s="106" t="s">
        <v>289</v>
      </c>
      <c r="C59" s="147"/>
      <c r="D59" s="147">
        <f t="shared" ref="D59:O59" si="9">SUM(D57-D44)</f>
        <v>0</v>
      </c>
      <c r="E59" s="147">
        <f t="shared" si="9"/>
        <v>0</v>
      </c>
      <c r="F59" s="147">
        <f t="shared" si="9"/>
        <v>0</v>
      </c>
      <c r="G59" s="147">
        <f t="shared" si="9"/>
        <v>0</v>
      </c>
      <c r="H59" s="147">
        <f t="shared" si="9"/>
        <v>0</v>
      </c>
      <c r="I59" s="147">
        <f t="shared" si="9"/>
        <v>0</v>
      </c>
      <c r="J59" s="147">
        <f t="shared" si="9"/>
        <v>0</v>
      </c>
      <c r="K59" s="147">
        <f t="shared" si="9"/>
        <v>0</v>
      </c>
      <c r="L59" s="147">
        <f t="shared" si="9"/>
        <v>0</v>
      </c>
      <c r="M59" s="147">
        <f t="shared" si="9"/>
        <v>0</v>
      </c>
      <c r="N59" s="147">
        <f t="shared" si="9"/>
        <v>0</v>
      </c>
      <c r="O59" s="147">
        <f t="shared" si="9"/>
        <v>0</v>
      </c>
      <c r="P59" s="147"/>
    </row>
    <row r="60" spans="1:16" x14ac:dyDescent="0.2">
      <c r="A60" s="75"/>
      <c r="B60" s="77"/>
      <c r="C60" s="147"/>
      <c r="D60" s="147"/>
      <c r="E60" s="147"/>
      <c r="F60" s="147"/>
      <c r="G60" s="147"/>
      <c r="H60" s="147"/>
      <c r="I60" s="147"/>
      <c r="J60" s="147"/>
      <c r="K60" s="147"/>
      <c r="L60" s="147"/>
      <c r="M60" s="147"/>
      <c r="N60" s="147"/>
      <c r="O60" s="147"/>
      <c r="P60" s="147"/>
    </row>
    <row r="61" spans="1:16" x14ac:dyDescent="0.2">
      <c r="A61" s="75"/>
      <c r="B61" s="106" t="s">
        <v>290</v>
      </c>
      <c r="C61" s="147"/>
      <c r="D61" s="147">
        <f>SUM(D59)</f>
        <v>0</v>
      </c>
      <c r="E61" s="147">
        <f t="shared" ref="E61:O61" si="10">SUM(D61+E59)</f>
        <v>0</v>
      </c>
      <c r="F61" s="147">
        <f t="shared" si="10"/>
        <v>0</v>
      </c>
      <c r="G61" s="147">
        <f t="shared" si="10"/>
        <v>0</v>
      </c>
      <c r="H61" s="147">
        <f t="shared" si="10"/>
        <v>0</v>
      </c>
      <c r="I61" s="147">
        <f t="shared" si="10"/>
        <v>0</v>
      </c>
      <c r="J61" s="147">
        <f t="shared" si="10"/>
        <v>0</v>
      </c>
      <c r="K61" s="147">
        <f t="shared" si="10"/>
        <v>0</v>
      </c>
      <c r="L61" s="147">
        <f t="shared" si="10"/>
        <v>0</v>
      </c>
      <c r="M61" s="147">
        <f t="shared" si="10"/>
        <v>0</v>
      </c>
      <c r="N61" s="147">
        <f t="shared" si="10"/>
        <v>0</v>
      </c>
      <c r="O61" s="147">
        <f t="shared" si="10"/>
        <v>0</v>
      </c>
      <c r="P61" s="147"/>
    </row>
    <row r="63" spans="1:16" x14ac:dyDescent="0.2">
      <c r="A63" s="229" t="s">
        <v>427</v>
      </c>
    </row>
  </sheetData>
  <mergeCells count="4">
    <mergeCell ref="P8:P9"/>
    <mergeCell ref="A8:A9"/>
    <mergeCell ref="B8:B9"/>
    <mergeCell ref="C8:C9"/>
  </mergeCells>
  <pageMargins left="0.7" right="0.7" top="0.75" bottom="0.75" header="0.3" footer="0.3"/>
  <pageSetup paperSize="5" scale="54" orientation="landscape" r:id="rId1"/>
  <ignoredErrors>
    <ignoredError sqref="A12:A13 A17:A22" numberStoredAsText="1"/>
    <ignoredError sqref="P48:P52 P53:P55"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BE06-5894-4311-B4AD-8408BB359851}">
  <sheetPr>
    <pageSetUpPr fitToPage="1"/>
  </sheetPr>
  <dimension ref="A1:N61"/>
  <sheetViews>
    <sheetView showGridLines="0" tabSelected="1" topLeftCell="A9" workbookViewId="0">
      <selection activeCell="N13" sqref="N13"/>
    </sheetView>
  </sheetViews>
  <sheetFormatPr baseColWidth="10" defaultColWidth="11.5546875" defaultRowHeight="15" x14ac:dyDescent="0.2"/>
  <cols>
    <col min="1" max="1" width="1.6640625" customWidth="1"/>
    <col min="2" max="2" width="2.5546875" style="4" customWidth="1"/>
    <col min="3" max="3" width="1.33203125" customWidth="1"/>
    <col min="8" max="8" width="4.5546875" customWidth="1"/>
    <col min="10" max="10" width="50" customWidth="1"/>
  </cols>
  <sheetData>
    <row r="1" spans="1:10" x14ac:dyDescent="0.2">
      <c r="A1" s="163"/>
      <c r="B1" s="163"/>
      <c r="C1" s="164"/>
      <c r="D1" s="164"/>
      <c r="E1" s="164"/>
      <c r="F1" s="164"/>
      <c r="G1" s="164"/>
      <c r="H1" s="164"/>
      <c r="I1" s="164"/>
      <c r="J1" s="164"/>
    </row>
    <row r="2" spans="1:10" ht="15.75" x14ac:dyDescent="0.2">
      <c r="C2" s="7"/>
      <c r="D2" s="7"/>
      <c r="E2" s="7"/>
      <c r="F2" s="7"/>
      <c r="G2" s="7"/>
      <c r="H2" s="7"/>
      <c r="I2" s="7"/>
      <c r="J2" s="55" t="s">
        <v>381</v>
      </c>
    </row>
    <row r="3" spans="1:10" ht="15.75" x14ac:dyDescent="0.2">
      <c r="C3" s="7"/>
      <c r="D3" s="7"/>
      <c r="E3" s="165"/>
      <c r="F3" s="166"/>
      <c r="G3" s="166"/>
      <c r="H3" s="7"/>
      <c r="I3" s="7"/>
      <c r="J3" s="55" t="s">
        <v>426</v>
      </c>
    </row>
    <row r="4" spans="1:10" ht="15.75" x14ac:dyDescent="0.2">
      <c r="C4" s="7"/>
      <c r="D4" s="7"/>
      <c r="E4" s="166"/>
      <c r="F4" s="166"/>
      <c r="G4" s="166"/>
      <c r="H4" s="7"/>
      <c r="I4" s="7"/>
      <c r="J4" s="55" t="s">
        <v>340</v>
      </c>
    </row>
    <row r="5" spans="1:10" x14ac:dyDescent="0.2">
      <c r="C5" s="7"/>
      <c r="D5" s="7"/>
      <c r="E5" s="165"/>
      <c r="F5" s="166"/>
      <c r="G5" s="166"/>
      <c r="H5" s="7"/>
      <c r="I5" s="7"/>
      <c r="J5" s="166"/>
    </row>
    <row r="6" spans="1:10" x14ac:dyDescent="0.2">
      <c r="C6" s="7"/>
      <c r="D6" s="7"/>
      <c r="E6" s="165"/>
      <c r="F6" s="166"/>
      <c r="G6" s="166"/>
      <c r="H6" s="7"/>
      <c r="I6" s="7"/>
      <c r="J6" s="166"/>
    </row>
    <row r="7" spans="1:10" x14ac:dyDescent="0.2">
      <c r="B7" s="221" t="s">
        <v>372</v>
      </c>
      <c r="C7" s="7"/>
      <c r="E7" s="165"/>
      <c r="F7" s="166"/>
      <c r="G7" s="166"/>
      <c r="H7" s="7"/>
      <c r="I7" s="7"/>
      <c r="J7" s="166"/>
    </row>
    <row r="8" spans="1:10" x14ac:dyDescent="0.2">
      <c r="B8" s="221"/>
      <c r="C8" s="7"/>
      <c r="E8" s="165"/>
      <c r="F8" s="166"/>
      <c r="G8" s="166"/>
      <c r="H8" s="7"/>
      <c r="I8" s="7"/>
      <c r="J8" s="166"/>
    </row>
    <row r="9" spans="1:10" ht="15" customHeight="1" x14ac:dyDescent="0.2">
      <c r="A9" s="169"/>
      <c r="B9" s="12" t="s">
        <v>341</v>
      </c>
      <c r="C9" s="318" t="s">
        <v>407</v>
      </c>
      <c r="D9" s="319"/>
      <c r="E9" s="319"/>
      <c r="F9" s="319"/>
      <c r="G9" s="319"/>
      <c r="H9" s="319"/>
      <c r="I9" s="319"/>
      <c r="J9" s="319"/>
    </row>
    <row r="10" spans="1:10" x14ac:dyDescent="0.2">
      <c r="B10" s="221"/>
      <c r="C10" s="320"/>
      <c r="D10" s="320"/>
      <c r="E10" s="320"/>
      <c r="F10" s="320"/>
      <c r="G10" s="320"/>
      <c r="H10" s="320"/>
      <c r="I10" s="320"/>
      <c r="J10" s="320"/>
    </row>
    <row r="11" spans="1:10" x14ac:dyDescent="0.2">
      <c r="B11" s="221"/>
      <c r="C11" s="7"/>
      <c r="E11" s="165"/>
      <c r="F11" s="166"/>
      <c r="G11" s="166"/>
      <c r="H11" s="7"/>
      <c r="I11" s="7"/>
      <c r="J11" s="166"/>
    </row>
    <row r="12" spans="1:10" x14ac:dyDescent="0.2">
      <c r="B12" s="12" t="s">
        <v>341</v>
      </c>
      <c r="C12" s="321" t="s">
        <v>406</v>
      </c>
      <c r="D12" s="322"/>
      <c r="E12" s="322"/>
      <c r="F12" s="322"/>
      <c r="G12" s="322"/>
      <c r="H12" s="322"/>
      <c r="I12" s="322"/>
      <c r="J12" s="322"/>
    </row>
    <row r="13" spans="1:10" x14ac:dyDescent="0.2">
      <c r="B13" s="221"/>
      <c r="C13" s="7"/>
      <c r="E13" s="165"/>
      <c r="F13" s="166"/>
      <c r="G13" s="166"/>
      <c r="H13" s="7"/>
      <c r="I13" s="7"/>
      <c r="J13" s="166"/>
    </row>
    <row r="14" spans="1:10" x14ac:dyDescent="0.2">
      <c r="B14" s="170" t="s">
        <v>396</v>
      </c>
      <c r="C14" s="172"/>
      <c r="E14" s="4"/>
      <c r="F14" s="166"/>
      <c r="G14" s="166"/>
      <c r="H14" s="7"/>
      <c r="I14" s="7"/>
      <c r="J14" s="166"/>
    </row>
    <row r="15" spans="1:10" x14ac:dyDescent="0.2">
      <c r="B15" s="12" t="s">
        <v>341</v>
      </c>
      <c r="C15" s="5" t="s">
        <v>394</v>
      </c>
      <c r="E15" s="21"/>
      <c r="F15" s="166"/>
      <c r="G15" s="166"/>
      <c r="H15" s="7"/>
      <c r="I15" s="7"/>
      <c r="J15" s="166"/>
    </row>
    <row r="16" spans="1:10" x14ac:dyDescent="0.2">
      <c r="B16" s="12" t="s">
        <v>341</v>
      </c>
      <c r="C16" s="5" t="s">
        <v>395</v>
      </c>
      <c r="E16" s="21"/>
      <c r="F16" s="166"/>
      <c r="G16" s="166"/>
      <c r="H16" s="7"/>
      <c r="I16" s="7"/>
      <c r="J16" s="166"/>
    </row>
    <row r="17" spans="2:14" x14ac:dyDescent="0.2">
      <c r="B17" s="12" t="s">
        <v>341</v>
      </c>
      <c r="C17" s="5" t="s">
        <v>400</v>
      </c>
      <c r="E17" s="21"/>
      <c r="F17" s="166"/>
      <c r="G17" s="166"/>
      <c r="H17" s="7"/>
      <c r="I17" s="7"/>
      <c r="J17" s="166"/>
    </row>
    <row r="18" spans="2:14" x14ac:dyDescent="0.2">
      <c r="B18" s="12"/>
      <c r="C18" s="5"/>
      <c r="E18" s="21"/>
      <c r="F18" s="166"/>
      <c r="G18" s="166"/>
      <c r="H18" s="7"/>
      <c r="I18" s="7"/>
      <c r="J18" s="166"/>
    </row>
    <row r="19" spans="2:14" x14ac:dyDescent="0.2">
      <c r="B19" s="317" t="s">
        <v>341</v>
      </c>
      <c r="C19" s="324" t="s">
        <v>429</v>
      </c>
      <c r="D19" s="325"/>
      <c r="E19" s="325"/>
      <c r="F19" s="325"/>
      <c r="G19" s="325"/>
      <c r="H19" s="325"/>
      <c r="I19" s="325"/>
      <c r="J19" s="325"/>
    </row>
    <row r="20" spans="2:14" x14ac:dyDescent="0.2">
      <c r="B20" s="317"/>
      <c r="C20" s="324"/>
      <c r="D20" s="325"/>
      <c r="E20" s="325"/>
      <c r="F20" s="325"/>
      <c r="G20" s="325"/>
      <c r="H20" s="325"/>
      <c r="I20" s="325"/>
      <c r="J20" s="325"/>
    </row>
    <row r="21" spans="2:14" x14ac:dyDescent="0.2">
      <c r="B21" s="317"/>
      <c r="C21" s="324"/>
      <c r="D21" s="325"/>
      <c r="E21" s="325"/>
      <c r="F21" s="325"/>
      <c r="G21" s="325"/>
      <c r="H21" s="325"/>
      <c r="I21" s="325"/>
      <c r="J21" s="325"/>
    </row>
    <row r="22" spans="2:14" x14ac:dyDescent="0.2">
      <c r="C22" s="7"/>
      <c r="D22" s="7"/>
      <c r="E22" s="165"/>
      <c r="F22" s="166"/>
      <c r="G22" s="166"/>
      <c r="H22" s="7"/>
      <c r="I22" s="7"/>
      <c r="J22" s="166"/>
    </row>
    <row r="23" spans="2:14" ht="15" customHeight="1" x14ac:dyDescent="0.2">
      <c r="B23" s="12" t="s">
        <v>341</v>
      </c>
      <c r="C23" s="4" t="s">
        <v>342</v>
      </c>
      <c r="D23" s="4"/>
      <c r="E23" s="4"/>
      <c r="F23" s="4"/>
      <c r="G23" s="4"/>
      <c r="H23" s="4"/>
      <c r="I23" s="4"/>
      <c r="J23" s="4"/>
    </row>
    <row r="24" spans="2:14" ht="15" customHeight="1" x14ac:dyDescent="0.2">
      <c r="B24" s="12"/>
      <c r="C24" s="167" t="s">
        <v>302</v>
      </c>
      <c r="D24" s="4" t="s">
        <v>408</v>
      </c>
      <c r="E24" s="4"/>
      <c r="F24" s="4"/>
      <c r="G24" s="4"/>
      <c r="H24" s="4"/>
      <c r="I24" s="4"/>
      <c r="J24" s="4"/>
    </row>
    <row r="25" spans="2:14" ht="15" customHeight="1" x14ac:dyDescent="0.2">
      <c r="B25" s="12"/>
      <c r="C25" s="12"/>
      <c r="D25" s="4" t="s">
        <v>374</v>
      </c>
      <c r="E25" s="4"/>
      <c r="F25" s="4"/>
      <c r="G25" s="4"/>
      <c r="H25" s="4"/>
      <c r="I25" s="4"/>
      <c r="J25" s="4"/>
    </row>
    <row r="26" spans="2:14" ht="15" customHeight="1" x14ac:dyDescent="0.2">
      <c r="B26" s="12"/>
      <c r="C26" s="12" t="s">
        <v>302</v>
      </c>
      <c r="D26" s="168" t="s">
        <v>409</v>
      </c>
      <c r="E26" s="4"/>
      <c r="F26" s="4"/>
      <c r="G26" s="4"/>
      <c r="H26" s="4"/>
      <c r="I26" s="4"/>
      <c r="J26" s="4"/>
    </row>
    <row r="27" spans="2:14" ht="15" customHeight="1" x14ac:dyDescent="0.2">
      <c r="B27" s="12"/>
      <c r="C27" s="12" t="s">
        <v>302</v>
      </c>
      <c r="D27" s="4" t="s">
        <v>430</v>
      </c>
      <c r="E27" s="4"/>
      <c r="F27" s="4"/>
      <c r="G27" s="4"/>
      <c r="H27" s="4"/>
      <c r="I27" s="4"/>
      <c r="J27" s="4"/>
    </row>
    <row r="28" spans="2:14" ht="15" customHeight="1" x14ac:dyDescent="0.2">
      <c r="B28" s="12"/>
      <c r="C28" s="12" t="s">
        <v>302</v>
      </c>
      <c r="D28" s="4" t="s">
        <v>378</v>
      </c>
      <c r="E28" s="4"/>
      <c r="F28" s="4"/>
      <c r="G28" s="4"/>
      <c r="H28" s="4"/>
      <c r="I28" s="4"/>
      <c r="J28" s="4"/>
    </row>
    <row r="29" spans="2:14" ht="15" customHeight="1" x14ac:dyDescent="0.2">
      <c r="B29" s="12"/>
      <c r="C29" s="19" t="s">
        <v>302</v>
      </c>
      <c r="D29" s="171" t="s">
        <v>410</v>
      </c>
      <c r="E29" s="4"/>
      <c r="F29" s="4"/>
      <c r="G29" s="4"/>
      <c r="H29" s="4"/>
      <c r="I29" s="4"/>
      <c r="J29" s="4"/>
      <c r="K29" s="4"/>
      <c r="L29" s="4"/>
      <c r="M29" s="4"/>
      <c r="N29" s="4"/>
    </row>
    <row r="30" spans="2:14" ht="15" customHeight="1" x14ac:dyDescent="0.2">
      <c r="B30" s="12"/>
      <c r="C30" s="171"/>
      <c r="D30" s="178" t="s">
        <v>411</v>
      </c>
      <c r="E30" s="319" t="s">
        <v>412</v>
      </c>
      <c r="F30" s="319"/>
      <c r="G30" s="319"/>
      <c r="H30" s="319"/>
      <c r="I30" s="319"/>
      <c r="J30" s="319"/>
      <c r="K30" s="319"/>
      <c r="L30" s="319"/>
      <c r="M30" s="319"/>
      <c r="N30" s="319"/>
    </row>
    <row r="31" spans="2:14" ht="15" customHeight="1" x14ac:dyDescent="0.2">
      <c r="B31" s="12"/>
      <c r="C31" s="4"/>
      <c r="D31" s="178" t="s">
        <v>413</v>
      </c>
      <c r="E31" s="4" t="s">
        <v>414</v>
      </c>
      <c r="F31" s="313"/>
      <c r="G31" s="313"/>
      <c r="H31" s="313"/>
      <c r="I31" s="313"/>
      <c r="J31" s="313"/>
      <c r="K31" s="313"/>
      <c r="L31" s="313"/>
      <c r="M31" s="4"/>
      <c r="N31" s="4"/>
    </row>
    <row r="32" spans="2:14" ht="15" customHeight="1" x14ac:dyDescent="0.2">
      <c r="B32" s="12"/>
      <c r="C32" s="4"/>
      <c r="D32" s="178"/>
      <c r="E32" s="4" t="s">
        <v>415</v>
      </c>
      <c r="M32" s="4"/>
      <c r="N32" s="4"/>
    </row>
    <row r="33" spans="2:14" ht="15" customHeight="1" x14ac:dyDescent="0.2">
      <c r="B33" s="12"/>
      <c r="C33" s="4"/>
      <c r="D33" s="178"/>
      <c r="E33" s="4" t="s">
        <v>416</v>
      </c>
      <c r="M33" s="4"/>
      <c r="N33" s="4"/>
    </row>
    <row r="34" spans="2:14" ht="15" customHeight="1" x14ac:dyDescent="0.2">
      <c r="B34" s="12"/>
      <c r="C34" s="314"/>
      <c r="D34" s="178" t="s">
        <v>417</v>
      </c>
      <c r="E34" s="319" t="s">
        <v>418</v>
      </c>
      <c r="F34" s="319"/>
      <c r="G34" s="319"/>
      <c r="H34" s="319"/>
      <c r="I34" s="319"/>
      <c r="J34" s="319"/>
      <c r="K34" s="319"/>
      <c r="L34" s="319"/>
      <c r="M34" s="319"/>
      <c r="N34" s="319"/>
    </row>
    <row r="35" spans="2:14" ht="15" customHeight="1" x14ac:dyDescent="0.2">
      <c r="B35" s="12"/>
      <c r="C35" s="12"/>
      <c r="D35" s="4"/>
      <c r="E35" s="4"/>
      <c r="F35" s="4"/>
      <c r="G35" s="4"/>
      <c r="H35" s="4"/>
      <c r="I35" s="4"/>
      <c r="J35" s="4"/>
    </row>
    <row r="36" spans="2:14" ht="15" customHeight="1" x14ac:dyDescent="0.2">
      <c r="B36" s="12" t="s">
        <v>341</v>
      </c>
      <c r="C36" s="4" t="s">
        <v>343</v>
      </c>
      <c r="D36" s="4"/>
      <c r="E36" s="4"/>
      <c r="F36" s="4"/>
      <c r="G36" s="4"/>
      <c r="H36" s="4"/>
      <c r="I36" s="4"/>
      <c r="J36" s="4"/>
    </row>
    <row r="37" spans="2:14" ht="15" customHeight="1" x14ac:dyDescent="0.2">
      <c r="C37" s="12" t="s">
        <v>302</v>
      </c>
      <c r="D37" s="4" t="s">
        <v>344</v>
      </c>
      <c r="E37" s="4"/>
      <c r="F37" s="4"/>
      <c r="G37" s="4"/>
      <c r="H37" s="4"/>
      <c r="I37" s="4"/>
      <c r="J37" s="4"/>
    </row>
    <row r="38" spans="2:14" ht="15" customHeight="1" x14ac:dyDescent="0.2">
      <c r="C38" s="12"/>
      <c r="D38" s="4"/>
      <c r="E38" s="4"/>
      <c r="F38" s="4"/>
      <c r="G38" s="4"/>
      <c r="H38" s="4"/>
      <c r="I38" s="4"/>
      <c r="J38" s="4"/>
    </row>
    <row r="39" spans="2:14" ht="15" customHeight="1" x14ac:dyDescent="0.2">
      <c r="B39" s="169" t="s">
        <v>341</v>
      </c>
      <c r="C39" s="4" t="s">
        <v>419</v>
      </c>
      <c r="D39" s="4"/>
      <c r="E39" s="4"/>
      <c r="F39" s="4"/>
      <c r="G39" s="4"/>
      <c r="H39" s="4"/>
      <c r="I39" s="4"/>
      <c r="J39" s="4"/>
    </row>
    <row r="40" spans="2:14" ht="15" customHeight="1" x14ac:dyDescent="0.2">
      <c r="B40" s="169"/>
      <c r="C40" s="4" t="s">
        <v>302</v>
      </c>
      <c r="D40" s="4" t="s">
        <v>420</v>
      </c>
      <c r="E40" s="4"/>
      <c r="F40" s="4"/>
      <c r="G40" s="4"/>
      <c r="H40" s="4"/>
      <c r="I40" s="4"/>
      <c r="J40" s="4"/>
    </row>
    <row r="41" spans="2:14" ht="15" customHeight="1" x14ac:dyDescent="0.2">
      <c r="B41" s="169"/>
      <c r="C41" s="4" t="s">
        <v>302</v>
      </c>
      <c r="D41" s="4" t="s">
        <v>421</v>
      </c>
      <c r="E41" s="4"/>
      <c r="F41" s="4"/>
      <c r="G41" s="4"/>
      <c r="H41" s="4"/>
      <c r="I41" s="4"/>
      <c r="J41" s="4"/>
    </row>
    <row r="42" spans="2:14" ht="15" customHeight="1" x14ac:dyDescent="0.2">
      <c r="B42" s="169"/>
      <c r="C42" s="4"/>
      <c r="D42" s="4" t="s">
        <v>422</v>
      </c>
      <c r="E42" s="4"/>
      <c r="F42" s="4"/>
      <c r="G42" s="4"/>
      <c r="H42" s="4"/>
      <c r="I42" s="4"/>
      <c r="J42" s="4"/>
    </row>
    <row r="43" spans="2:14" ht="15" customHeight="1" x14ac:dyDescent="0.2">
      <c r="C43" s="12"/>
      <c r="D43" s="4"/>
      <c r="E43" s="4"/>
      <c r="F43" s="4"/>
      <c r="G43" s="4"/>
      <c r="H43" s="4"/>
      <c r="I43" s="4"/>
      <c r="J43" s="4"/>
    </row>
    <row r="44" spans="2:14" ht="15" customHeight="1" x14ac:dyDescent="0.2">
      <c r="B44" s="12" t="s">
        <v>341</v>
      </c>
      <c r="C44" s="4" t="s">
        <v>345</v>
      </c>
      <c r="D44" s="4"/>
      <c r="E44" s="4"/>
      <c r="F44" s="4"/>
      <c r="G44" s="4"/>
      <c r="H44" s="4"/>
      <c r="I44" s="4"/>
      <c r="J44" s="4"/>
    </row>
    <row r="45" spans="2:14" ht="15" customHeight="1" x14ac:dyDescent="0.2">
      <c r="B45" s="12"/>
      <c r="C45" s="12" t="s">
        <v>302</v>
      </c>
      <c r="D45" s="4" t="s">
        <v>346</v>
      </c>
      <c r="E45" s="4"/>
      <c r="F45" s="4"/>
      <c r="G45" s="4"/>
      <c r="H45" s="4"/>
      <c r="I45" s="4"/>
      <c r="J45" s="4"/>
    </row>
    <row r="46" spans="2:14" ht="15" customHeight="1" x14ac:dyDescent="0.2">
      <c r="B46" s="12"/>
      <c r="C46" s="12" t="s">
        <v>302</v>
      </c>
      <c r="D46" s="4" t="s">
        <v>371</v>
      </c>
      <c r="E46" s="4"/>
      <c r="F46" s="4"/>
      <c r="G46" s="4"/>
      <c r="H46" s="4"/>
      <c r="I46" s="4"/>
      <c r="J46" s="4"/>
    </row>
    <row r="47" spans="2:14" ht="15" customHeight="1" x14ac:dyDescent="0.2">
      <c r="B47" s="12"/>
      <c r="C47" s="12"/>
      <c r="D47" s="4"/>
      <c r="E47" s="4"/>
      <c r="F47" s="4"/>
      <c r="G47" s="4"/>
      <c r="H47" s="4"/>
      <c r="I47" s="4"/>
      <c r="J47" s="4"/>
    </row>
    <row r="48" spans="2:14" ht="15" customHeight="1" x14ac:dyDescent="0.2">
      <c r="B48" s="12" t="s">
        <v>341</v>
      </c>
      <c r="C48" s="4" t="s">
        <v>377</v>
      </c>
      <c r="D48" s="4"/>
      <c r="E48" s="4"/>
      <c r="F48" s="4"/>
      <c r="G48" s="4"/>
      <c r="H48" s="4"/>
      <c r="I48" s="4"/>
      <c r="J48" s="4"/>
    </row>
    <row r="49" spans="2:12" ht="15" customHeight="1" x14ac:dyDescent="0.2">
      <c r="B49" s="12"/>
      <c r="C49" s="4"/>
      <c r="D49" s="4"/>
      <c r="E49" s="4"/>
      <c r="F49" s="4"/>
      <c r="G49" s="4"/>
      <c r="H49" s="4"/>
      <c r="I49" s="4"/>
      <c r="J49" s="4"/>
    </row>
    <row r="50" spans="2:12" ht="15" customHeight="1" x14ac:dyDescent="0.2">
      <c r="B50" s="169" t="s">
        <v>341</v>
      </c>
      <c r="C50" s="4" t="s">
        <v>347</v>
      </c>
      <c r="D50" s="4"/>
      <c r="E50" s="4"/>
      <c r="F50" s="4"/>
      <c r="G50" s="4"/>
      <c r="H50" s="4"/>
      <c r="I50" s="4"/>
      <c r="J50" s="4"/>
    </row>
    <row r="51" spans="2:12" ht="15" customHeight="1" x14ac:dyDescent="0.2">
      <c r="B51" s="169"/>
      <c r="C51" s="4"/>
      <c r="D51" s="4"/>
      <c r="E51" s="4"/>
      <c r="F51" s="4"/>
      <c r="G51" s="4"/>
      <c r="H51" s="4"/>
      <c r="I51" s="4"/>
      <c r="J51" s="4"/>
    </row>
    <row r="52" spans="2:12" ht="15" customHeight="1" x14ac:dyDescent="0.2">
      <c r="B52" s="169" t="s">
        <v>341</v>
      </c>
      <c r="C52" s="170" t="s">
        <v>348</v>
      </c>
      <c r="D52" s="171"/>
      <c r="E52" s="171"/>
      <c r="F52" s="171"/>
      <c r="G52" s="171"/>
      <c r="H52" s="171"/>
      <c r="I52" s="171"/>
      <c r="J52" s="171"/>
      <c r="K52" s="171"/>
      <c r="L52" s="172"/>
    </row>
    <row r="53" spans="2:12" ht="15" customHeight="1" x14ac:dyDescent="0.2">
      <c r="C53" s="4" t="s">
        <v>302</v>
      </c>
      <c r="D53" s="168" t="s">
        <v>375</v>
      </c>
      <c r="E53" s="171"/>
      <c r="F53" s="171"/>
      <c r="G53" s="171"/>
      <c r="H53" s="171"/>
      <c r="I53" s="171"/>
      <c r="J53" s="171"/>
      <c r="K53" s="171"/>
      <c r="L53" s="172"/>
    </row>
    <row r="54" spans="2:12" ht="15" customHeight="1" x14ac:dyDescent="0.2">
      <c r="C54" s="4" t="s">
        <v>302</v>
      </c>
      <c r="D54" s="168" t="s">
        <v>359</v>
      </c>
      <c r="E54" s="171"/>
      <c r="F54" s="171"/>
      <c r="G54" s="171"/>
      <c r="H54" s="171"/>
      <c r="I54" s="171"/>
      <c r="J54" s="171"/>
      <c r="K54" s="171"/>
      <c r="L54" s="172"/>
    </row>
    <row r="55" spans="2:12" x14ac:dyDescent="0.2">
      <c r="C55" s="4" t="s">
        <v>302</v>
      </c>
      <c r="D55" s="171" t="s">
        <v>360</v>
      </c>
      <c r="E55" s="171"/>
      <c r="F55" s="171"/>
      <c r="G55" s="171"/>
      <c r="H55" s="171"/>
      <c r="I55" s="171"/>
      <c r="J55" s="171"/>
      <c r="K55" s="171"/>
      <c r="L55" s="172"/>
    </row>
    <row r="56" spans="2:12" x14ac:dyDescent="0.2">
      <c r="C56" s="4"/>
      <c r="D56" s="171"/>
      <c r="E56" s="171"/>
      <c r="F56" s="171"/>
      <c r="G56" s="171"/>
      <c r="H56" s="171"/>
      <c r="I56" s="171"/>
      <c r="J56" s="171"/>
      <c r="K56" s="171"/>
      <c r="L56" s="172"/>
    </row>
    <row r="57" spans="2:12" x14ac:dyDescent="0.2">
      <c r="B57" s="169" t="s">
        <v>341</v>
      </c>
      <c r="C57" s="4" t="s">
        <v>376</v>
      </c>
      <c r="D57" s="4"/>
      <c r="E57" s="4"/>
      <c r="F57" s="4"/>
      <c r="G57" s="4"/>
      <c r="H57" s="4"/>
      <c r="I57" s="4"/>
      <c r="J57" s="4"/>
    </row>
    <row r="58" spans="2:12" x14ac:dyDescent="0.2">
      <c r="C58" s="12" t="s">
        <v>302</v>
      </c>
      <c r="D58" s="318" t="s">
        <v>423</v>
      </c>
      <c r="E58" s="323"/>
      <c r="F58" s="323"/>
      <c r="G58" s="323"/>
      <c r="H58" s="323"/>
      <c r="I58" s="323"/>
      <c r="J58" s="323"/>
    </row>
    <row r="59" spans="2:12" x14ac:dyDescent="0.2">
      <c r="C59" s="12"/>
      <c r="D59" s="323"/>
      <c r="E59" s="323"/>
      <c r="F59" s="323"/>
      <c r="G59" s="323"/>
      <c r="H59" s="323"/>
      <c r="I59" s="323"/>
      <c r="J59" s="323"/>
    </row>
    <row r="60" spans="2:12" x14ac:dyDescent="0.2">
      <c r="C60" s="12"/>
      <c r="D60" s="312"/>
      <c r="E60" s="312"/>
      <c r="F60" s="312"/>
      <c r="G60" s="312"/>
      <c r="H60" s="312"/>
      <c r="I60" s="312"/>
      <c r="J60" s="312"/>
    </row>
    <row r="61" spans="2:12" x14ac:dyDescent="0.2">
      <c r="B61" s="229" t="s">
        <v>427</v>
      </c>
    </row>
  </sheetData>
  <mergeCells count="6">
    <mergeCell ref="C9:J10"/>
    <mergeCell ref="C12:J12"/>
    <mergeCell ref="E30:N30"/>
    <mergeCell ref="E34:N34"/>
    <mergeCell ref="D58:J59"/>
    <mergeCell ref="C19:J21"/>
  </mergeCells>
  <pageMargins left="0.7" right="0.7" top="0.75" bottom="0.75" header="0.3" footer="0.3"/>
  <pageSetup scale="57"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CMFREL-1750552771-7214</_dlc_DocId>
    <_dlc_DocIdUrl xmlns="dc2e72fa-f2bf-4b7e-897e-98e66666beee">
      <Url>https://telefilm.sharepoint.com/sites/TheRebrandGroup/_layouts/15/DocIdRedir.aspx?ID=CMFREL-1750552771-7214</Url>
      <Description>CMFREL-1750552771-7214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20" ma:contentTypeDescription="Crée un document." ma:contentTypeScope="" ma:versionID="dcecf800da6d6bb9258853ff7e800a3b">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bb5ecb1aac4ed3ea30fa8b96e3b952f8"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9DDD52-F129-4ECB-A927-3C7C2B3E4E07}">
  <ds:schemaRefs>
    <ds:schemaRef ds:uri="http://schemas.microsoft.com/sharepoint/v3/contenttype/forms"/>
  </ds:schemaRefs>
</ds:datastoreItem>
</file>

<file path=customXml/itemProps2.xml><?xml version="1.0" encoding="utf-8"?>
<ds:datastoreItem xmlns:ds="http://schemas.openxmlformats.org/officeDocument/2006/customXml" ds:itemID="{961899D6-61A6-4284-9B4B-3545D408AF70}">
  <ds:schemaRefs>
    <ds:schemaRef ds:uri="http://purl.org/dc/elements/1.1/"/>
    <ds:schemaRef ds:uri="http://schemas.openxmlformats.org/package/2006/metadata/core-properties"/>
    <ds:schemaRef ds:uri="995c7fa0-c7ce-4135-b1bb-e7af7b680b45"/>
    <ds:schemaRef ds:uri="http://schemas.microsoft.com/office/2006/documentManagement/types"/>
    <ds:schemaRef ds:uri="dc2e72fa-f2bf-4b7e-897e-98e66666beee"/>
    <ds:schemaRef ds:uri="http://schemas.microsoft.com/office/2006/metadata/properties"/>
    <ds:schemaRef ds:uri="http://www.w3.org/XML/1998/namespace"/>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70429C5A-A624-4095-98A1-0279CB1FF34B}"/>
</file>

<file path=customXml/itemProps4.xml><?xml version="1.0" encoding="utf-8"?>
<ds:datastoreItem xmlns:ds="http://schemas.openxmlformats.org/officeDocument/2006/customXml" ds:itemID="{1D927403-A276-4FA9-AAB0-82E4FE3F6D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2026-01-07T18:12:27Z</cp:lastPrinted>
  <dcterms:created xsi:type="dcterms:W3CDTF">2004-11-22T17:14:34Z</dcterms:created>
  <dcterms:modified xsi:type="dcterms:W3CDTF">2026-07-09T20:49:04Z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b1c86b66-349a-451c-930e-6f68278069d1</vt:lpwstr>
  </property>
  <property fmtid="{D5CDD505-2E9C-101B-9397-08002B2CF9AE}" pid="4" name="MediaServiceImageTags">
    <vt:lpwstr/>
  </property>
</Properties>
</file>