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lefilm-my.sharepoint.com/personal/elaine_beliveau_telefilm_ca/Documents/Relaunch 25-26/a_Conceptualisation/Conceptualisation 25-26 FRANCO/"/>
    </mc:Choice>
  </mc:AlternateContent>
  <xr:revisionPtr revIDLastSave="4" documentId="8_{AB831CEB-8A3F-434F-94D3-E328E2AFE6E7}" xr6:coauthVersionLast="47" xr6:coauthVersionMax="47" xr10:uidLastSave="{12A4F186-FD81-4C5E-BD22-10203F293F29}"/>
  <bookViews>
    <workbookView xWindow="28680" yWindow="-120" windowWidth="29040" windowHeight="15840" tabRatio="684" activeTab="3" xr2:uid="{00000000-000D-0000-FFFF-FFFF00000000}"/>
  </bookViews>
  <sheets>
    <sheet name="Sommaire (protégé)" sheetId="2" r:id="rId1"/>
    <sheet name="Détail" sheetId="3" r:id="rId2"/>
    <sheet name="Structure financière" sheetId="5" r:id="rId3"/>
    <sheet name="Instructions" sheetId="6" r:id="rId4"/>
  </sheets>
  <definedNames>
    <definedName name="_xlnm.Print_Area" localSheetId="1">Détail!$A$1:$Q$101</definedName>
    <definedName name="_xlnm.Print_Area" localSheetId="0">'Sommaire (protégé)'!$A$1:$H$36</definedName>
    <definedName name="_xlnm.Print_Area" localSheetId="2">'Structure financière'!$A$2:$G$34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3" l="1"/>
  <c r="Q43" i="3" s="1"/>
  <c r="N42" i="3"/>
  <c r="N43" i="3" s="1"/>
  <c r="M42" i="3"/>
  <c r="M43" i="3" s="1"/>
  <c r="L42" i="3"/>
  <c r="L43" i="3" s="1"/>
  <c r="K42" i="3"/>
  <c r="J42" i="3"/>
  <c r="J43" i="3" s="1"/>
  <c r="J24" i="3"/>
  <c r="Q23" i="3"/>
  <c r="P23" i="3"/>
  <c r="N23" i="3"/>
  <c r="M23" i="3"/>
  <c r="L23" i="3"/>
  <c r="L22" i="3"/>
  <c r="M22" i="3"/>
  <c r="N22" i="3"/>
  <c r="P22" i="3"/>
  <c r="Q22" i="3"/>
  <c r="P42" i="3" l="1"/>
  <c r="P43" i="3" s="1"/>
  <c r="K79" i="3"/>
  <c r="K78" i="3"/>
  <c r="K77" i="3"/>
  <c r="K76" i="3"/>
  <c r="K75" i="3"/>
  <c r="K74" i="3"/>
  <c r="K68" i="3"/>
  <c r="K67" i="3"/>
  <c r="K61" i="3"/>
  <c r="K60" i="3"/>
  <c r="K59" i="3"/>
  <c r="K58" i="3"/>
  <c r="K52" i="3"/>
  <c r="K51" i="3"/>
  <c r="K50" i="3"/>
  <c r="K49" i="3"/>
  <c r="K48" i="3"/>
  <c r="J74" i="3" l="1"/>
  <c r="J75" i="3"/>
  <c r="K89" i="3" l="1"/>
  <c r="K91" i="3"/>
  <c r="K90" i="3"/>
  <c r="K31" i="3"/>
  <c r="K30" i="3"/>
  <c r="B7" i="2" l="1"/>
  <c r="C7" i="5"/>
  <c r="C6" i="5"/>
  <c r="B8" i="2"/>
  <c r="Q97" i="3"/>
  <c r="P97" i="3"/>
  <c r="N97" i="3"/>
  <c r="M97" i="3"/>
  <c r="L97" i="3"/>
  <c r="D27" i="2" l="1"/>
  <c r="E27" i="2"/>
  <c r="G27" i="2"/>
  <c r="F27" i="2"/>
  <c r="H27" i="2" l="1"/>
  <c r="J79" i="3" l="1"/>
  <c r="K54" i="3" l="1"/>
  <c r="K82" i="3" l="1"/>
  <c r="J76" i="3" l="1"/>
  <c r="Q24" i="3" l="1"/>
  <c r="N24" i="3"/>
  <c r="M24" i="3"/>
  <c r="D12" i="2" l="1"/>
  <c r="E12" i="2"/>
  <c r="G12" i="2"/>
  <c r="L24" i="3"/>
  <c r="C12" i="2" l="1"/>
  <c r="P24" i="3"/>
  <c r="F12" i="2" l="1"/>
  <c r="H12" i="2"/>
  <c r="D29" i="5"/>
  <c r="E13" i="5" s="1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29" i="5" l="1"/>
  <c r="J92" i="3" l="1"/>
  <c r="J58" i="3"/>
  <c r="J67" i="3"/>
  <c r="J77" i="3"/>
  <c r="J78" i="3"/>
  <c r="J68" i="3"/>
  <c r="J59" i="3"/>
  <c r="J60" i="3"/>
  <c r="J61" i="3"/>
  <c r="B26" i="2"/>
  <c r="N31" i="3"/>
  <c r="N30" i="3"/>
  <c r="J80" i="3" l="1"/>
  <c r="J69" i="3"/>
  <c r="N32" i="3"/>
  <c r="B27" i="2" l="1"/>
  <c r="B23" i="2" l="1"/>
  <c r="J48" i="3"/>
  <c r="J49" i="3"/>
  <c r="J50" i="3"/>
  <c r="J51" i="3"/>
  <c r="J52" i="3"/>
  <c r="L58" i="3" l="1"/>
  <c r="M58" i="3"/>
  <c r="N58" i="3"/>
  <c r="Q58" i="3"/>
  <c r="P58" i="3" l="1"/>
  <c r="B20" i="2" l="1"/>
  <c r="B19" i="2"/>
  <c r="B18" i="2"/>
  <c r="B17" i="2"/>
  <c r="B16" i="2"/>
  <c r="B13" i="2"/>
  <c r="Q78" i="3" l="1"/>
  <c r="N78" i="3"/>
  <c r="M78" i="3"/>
  <c r="L78" i="3"/>
  <c r="N91" i="3"/>
  <c r="N90" i="3"/>
  <c r="N89" i="3"/>
  <c r="N79" i="3"/>
  <c r="N77" i="3"/>
  <c r="N76" i="3"/>
  <c r="N75" i="3"/>
  <c r="N74" i="3"/>
  <c r="N68" i="3"/>
  <c r="N67" i="3"/>
  <c r="N61" i="3"/>
  <c r="N60" i="3"/>
  <c r="N59" i="3"/>
  <c r="N52" i="3"/>
  <c r="N51" i="3"/>
  <c r="N50" i="3"/>
  <c r="N49" i="3"/>
  <c r="N48" i="3"/>
  <c r="M91" i="3"/>
  <c r="M90" i="3"/>
  <c r="M89" i="3"/>
  <c r="M79" i="3"/>
  <c r="M77" i="3"/>
  <c r="M76" i="3"/>
  <c r="M75" i="3"/>
  <c r="M74" i="3"/>
  <c r="M68" i="3"/>
  <c r="M67" i="3"/>
  <c r="M61" i="3"/>
  <c r="M60" i="3"/>
  <c r="M59" i="3"/>
  <c r="M52" i="3"/>
  <c r="M51" i="3"/>
  <c r="M50" i="3"/>
  <c r="M49" i="3"/>
  <c r="M48" i="3"/>
  <c r="M31" i="3"/>
  <c r="M30" i="3"/>
  <c r="L91" i="3"/>
  <c r="L90" i="3"/>
  <c r="L89" i="3"/>
  <c r="L79" i="3"/>
  <c r="L77" i="3"/>
  <c r="L76" i="3"/>
  <c r="L75" i="3"/>
  <c r="L74" i="3"/>
  <c r="L68" i="3"/>
  <c r="L67" i="3"/>
  <c r="L61" i="3"/>
  <c r="L60" i="3"/>
  <c r="L59" i="3"/>
  <c r="L52" i="3"/>
  <c r="L51" i="3"/>
  <c r="L50" i="3"/>
  <c r="L49" i="3"/>
  <c r="L48" i="3"/>
  <c r="L31" i="3"/>
  <c r="L30" i="3"/>
  <c r="Q91" i="3"/>
  <c r="Q90" i="3"/>
  <c r="Q89" i="3"/>
  <c r="Q79" i="3"/>
  <c r="Q77" i="3"/>
  <c r="Q75" i="3"/>
  <c r="Q74" i="3"/>
  <c r="Q68" i="3"/>
  <c r="Q67" i="3"/>
  <c r="Q61" i="3"/>
  <c r="Q60" i="3"/>
  <c r="Q59" i="3"/>
  <c r="Q52" i="3"/>
  <c r="Q51" i="3"/>
  <c r="Q50" i="3"/>
  <c r="Q49" i="3"/>
  <c r="Q48" i="3"/>
  <c r="Q31" i="3"/>
  <c r="Q30" i="3"/>
  <c r="P91" i="3"/>
  <c r="P90" i="3"/>
  <c r="P89" i="3"/>
  <c r="P31" i="3"/>
  <c r="P30" i="3"/>
  <c r="J32" i="3"/>
  <c r="J34" i="3" s="1"/>
  <c r="P49" i="3"/>
  <c r="P51" i="3"/>
  <c r="P52" i="3"/>
  <c r="P79" i="3"/>
  <c r="Q76" i="3"/>
  <c r="L32" i="3" l="1"/>
  <c r="Q53" i="3"/>
  <c r="G17" i="2" s="1"/>
  <c r="N92" i="3"/>
  <c r="E23" i="2" s="1"/>
  <c r="E24" i="2" s="1"/>
  <c r="P92" i="3"/>
  <c r="F23" i="2" s="1"/>
  <c r="F24" i="2" s="1"/>
  <c r="M92" i="3"/>
  <c r="D23" i="2" s="1"/>
  <c r="D24" i="2" s="1"/>
  <c r="L92" i="3"/>
  <c r="C23" i="2" s="1"/>
  <c r="C24" i="2" s="1"/>
  <c r="Q92" i="3"/>
  <c r="G23" i="2" s="1"/>
  <c r="G24" i="2" s="1"/>
  <c r="L62" i="3"/>
  <c r="C18" i="2" s="1"/>
  <c r="H23" i="2"/>
  <c r="H24" i="2" s="1"/>
  <c r="L53" i="3"/>
  <c r="C17" i="2" s="1"/>
  <c r="M62" i="3"/>
  <c r="D18" i="2" s="1"/>
  <c r="H13" i="2"/>
  <c r="H14" i="2" s="1"/>
  <c r="N53" i="3"/>
  <c r="E17" i="2" s="1"/>
  <c r="Q62" i="3"/>
  <c r="G18" i="2" s="1"/>
  <c r="M53" i="3"/>
  <c r="D17" i="2" s="1"/>
  <c r="N62" i="3"/>
  <c r="E18" i="2" s="1"/>
  <c r="P61" i="3"/>
  <c r="P78" i="3"/>
  <c r="P76" i="3"/>
  <c r="P60" i="3"/>
  <c r="M69" i="3"/>
  <c r="D19" i="2" s="1"/>
  <c r="L69" i="3"/>
  <c r="C19" i="2" s="1"/>
  <c r="L80" i="3"/>
  <c r="P75" i="3"/>
  <c r="N69" i="3"/>
  <c r="E19" i="2" s="1"/>
  <c r="P67" i="3"/>
  <c r="P50" i="3"/>
  <c r="M32" i="3"/>
  <c r="M80" i="3"/>
  <c r="Q69" i="3"/>
  <c r="G19" i="2" s="1"/>
  <c r="E13" i="2"/>
  <c r="E14" i="2" s="1"/>
  <c r="N80" i="3"/>
  <c r="Q80" i="3"/>
  <c r="P77" i="3"/>
  <c r="P68" i="3"/>
  <c r="P48" i="3"/>
  <c r="P32" i="3"/>
  <c r="Q32" i="3"/>
  <c r="N99" i="3" l="1"/>
  <c r="G16" i="2"/>
  <c r="Q99" i="3"/>
  <c r="C16" i="2"/>
  <c r="L99" i="3"/>
  <c r="E16" i="2"/>
  <c r="C13" i="2"/>
  <c r="C14" i="2" s="1"/>
  <c r="F13" i="2"/>
  <c r="F14" i="2" s="1"/>
  <c r="G13" i="2"/>
  <c r="G14" i="2" s="1"/>
  <c r="D13" i="2"/>
  <c r="D14" i="2" s="1"/>
  <c r="C20" i="2"/>
  <c r="D20" i="2"/>
  <c r="G20" i="2"/>
  <c r="E20" i="2"/>
  <c r="P53" i="3"/>
  <c r="F17" i="2" s="1"/>
  <c r="P59" i="3"/>
  <c r="P62" i="3" s="1"/>
  <c r="F18" i="2" s="1"/>
  <c r="J62" i="3"/>
  <c r="J53" i="3"/>
  <c r="P69" i="3"/>
  <c r="F19" i="2" s="1"/>
  <c r="P74" i="3"/>
  <c r="P80" i="3" s="1"/>
  <c r="G21" i="2" l="1"/>
  <c r="G29" i="2" s="1"/>
  <c r="C21" i="2"/>
  <c r="E21" i="2"/>
  <c r="E29" i="2" s="1"/>
  <c r="J82" i="3"/>
  <c r="J99" i="3"/>
  <c r="F20" i="2"/>
  <c r="P99" i="3"/>
  <c r="Q100" i="3" s="1"/>
  <c r="M99" i="3"/>
  <c r="N100" i="3" s="1"/>
  <c r="H17" i="2"/>
  <c r="H18" i="2"/>
  <c r="H19" i="2"/>
  <c r="H16" i="2"/>
  <c r="H20" i="2"/>
  <c r="K22" i="3" l="1"/>
  <c r="K23" i="3"/>
  <c r="K97" i="3"/>
  <c r="F16" i="2"/>
  <c r="F21" i="2" s="1"/>
  <c r="F29" i="2" s="1"/>
  <c r="D16" i="2"/>
  <c r="D21" i="2" s="1"/>
  <c r="D29" i="2" s="1"/>
  <c r="H21" i="2"/>
  <c r="H29" i="2" s="1"/>
  <c r="C33" i="2" l="1"/>
  <c r="C34" i="2"/>
  <c r="C31" i="5"/>
  <c r="C35" i="2"/>
  <c r="D9" i="5"/>
  <c r="C27" i="2"/>
  <c r="C29" i="2" s="1"/>
  <c r="C32" i="2" s="1"/>
</calcChain>
</file>

<file path=xl/sharedStrings.xml><?xml version="1.0" encoding="utf-8"?>
<sst xmlns="http://schemas.openxmlformats.org/spreadsheetml/2006/main" count="376" uniqueCount="178">
  <si>
    <t>POSTE</t>
  </si>
  <si>
    <t>CATÉGORIE</t>
  </si>
  <si>
    <t>RÉPARTITION DES COÛTS</t>
  </si>
  <si>
    <t>ORIGINE DES COÛTS</t>
  </si>
  <si>
    <t>TOTAL</t>
  </si>
  <si>
    <t>Interne</t>
  </si>
  <si>
    <t>Apparenté</t>
  </si>
  <si>
    <t>Externe</t>
  </si>
  <si>
    <t>Canadien</t>
  </si>
  <si>
    <t>Non-Canadien</t>
  </si>
  <si>
    <t>02</t>
  </si>
  <si>
    <t>04</t>
  </si>
  <si>
    <t>05</t>
  </si>
  <si>
    <t>06</t>
  </si>
  <si>
    <t>09</t>
  </si>
  <si>
    <t>10</t>
  </si>
  <si>
    <t>TOTAL B - POSTES DE L'ÉQUIPE</t>
  </si>
  <si>
    <t>15</t>
  </si>
  <si>
    <t>TOTAL  E - ADMINISTRATION</t>
  </si>
  <si>
    <t>G</t>
  </si>
  <si>
    <t>ACHAT DE DROITS</t>
  </si>
  <si>
    <t xml:space="preserve"> NOM et DÉTAILS </t>
  </si>
  <si>
    <t xml:space="preserve">Répartition </t>
  </si>
  <si>
    <t>Origine</t>
  </si>
  <si>
    <t>Répartition des coûts</t>
  </si>
  <si>
    <t>Origine des coûts</t>
  </si>
  <si>
    <t>(rôles spécifiques et responsabilités)</t>
  </si>
  <si>
    <t>des coûts</t>
  </si>
  <si>
    <t>Aucun paiement de droits accepté pour la compagnie requérante, co-requérante ou la société-mère ou une personne apparentée.</t>
  </si>
  <si>
    <t>02.05</t>
  </si>
  <si>
    <t>ACQUISITION DE DROITS D'OPTION</t>
  </si>
  <si>
    <t>02.95</t>
  </si>
  <si>
    <t>AUTRES DROITS (préciser)</t>
  </si>
  <si>
    <t>TOTAL ACHAT DE DROITS</t>
  </si>
  <si>
    <t>SECTION B - POSTES DE L'ÉQUIPE</t>
  </si>
  <si>
    <t>POSTES CLÉS</t>
  </si>
  <si>
    <t>NOM</t>
  </si>
  <si>
    <t>QUANTITÉ</t>
  </si>
  <si>
    <t>($ COÛT par unité)</t>
  </si>
  <si>
    <t>04.05</t>
  </si>
  <si>
    <t>TOTAL POSTES CLÉS</t>
  </si>
  <si>
    <t>MAIN-D'OEUVRE DE LA CONCEPTION</t>
  </si>
  <si>
    <t>05.10</t>
  </si>
  <si>
    <t>05.15</t>
  </si>
  <si>
    <t>05.35</t>
  </si>
  <si>
    <t>05.40</t>
  </si>
  <si>
    <t>05.95</t>
  </si>
  <si>
    <t>AUTRE (préciser)</t>
  </si>
  <si>
    <t>TOTAL - MAIN-D'OEUVRE DE LA CONCEPTION</t>
  </si>
  <si>
    <t>MAIN-D'OEUVRE DE LA PROGRAMMATION</t>
  </si>
  <si>
    <t>06.05</t>
  </si>
  <si>
    <t>06.10</t>
  </si>
  <si>
    <t>ERGONOME DES INTERFACES</t>
  </si>
  <si>
    <t>06.15</t>
  </si>
  <si>
    <t>MAIN-D'OEUVRE DE LA PROGRAMMATION (préciser)</t>
  </si>
  <si>
    <t>06.95</t>
  </si>
  <si>
    <t>TOTAL MAIN-D'OEUVRE DE LA PROGRAMMATION</t>
  </si>
  <si>
    <t>MAIN-D'OEUVRE DE L'ADMINISTRATION</t>
  </si>
  <si>
    <t>09.10</t>
  </si>
  <si>
    <t>09.95</t>
  </si>
  <si>
    <t>TOTAL MAIN-D'OEUVRE DE L'ADMINISTRATION</t>
  </si>
  <si>
    <t>AUTRE MAIN-D'ŒUVRE</t>
  </si>
  <si>
    <t>10.05</t>
  </si>
  <si>
    <t>10.10</t>
  </si>
  <si>
    <t>RECHERCHISTE</t>
  </si>
  <si>
    <t>10.15</t>
  </si>
  <si>
    <t>SCÉNARISTE</t>
  </si>
  <si>
    <t>10.20</t>
  </si>
  <si>
    <t>SPÉCIALISTE DU CONTENU</t>
  </si>
  <si>
    <t>10.80</t>
  </si>
  <si>
    <t>ÉTUDE DE MARCHÉ PRÉLIMINAIRE ET GROUPE(S) CIBLE(S)</t>
  </si>
  <si>
    <t>10.95</t>
  </si>
  <si>
    <t>TOTAL AUTRE MAIN-D'ŒUVRE DE L'EXPLOITATION</t>
  </si>
  <si>
    <t>SECTION E - ADMINISTRATION</t>
  </si>
  <si>
    <t>ADMINISTRATION</t>
  </si>
  <si>
    <t>Les coûts dans cette section doivent être spécifiques au projet; les dépenses courantes de la compagnie ne sont pas admissibles.</t>
  </si>
  <si>
    <t>DESCRIPTION</t>
  </si>
  <si>
    <t>(fournir une explication détaillée)</t>
  </si>
  <si>
    <t>15.50</t>
  </si>
  <si>
    <t>FRAIS LÉGAUX</t>
  </si>
  <si>
    <t>15.60</t>
  </si>
  <si>
    <t>FRAIS BANCAIRES</t>
  </si>
  <si>
    <t>15.95</t>
  </si>
  <si>
    <t xml:space="preserve">  TOTAL ADMINISTRATION</t>
  </si>
  <si>
    <t>POSTE BUDGÉTAIRE SUPPLÉMENTAIRE</t>
  </si>
  <si>
    <t>IMPRÉVUS</t>
  </si>
  <si>
    <t xml:space="preserve">Note: 75% des dépenses doivent être d'origine canadienne. </t>
  </si>
  <si>
    <t>Liste section 11</t>
  </si>
  <si>
    <t>Autres listes</t>
  </si>
  <si>
    <t>Mois</t>
  </si>
  <si>
    <t>Hres</t>
  </si>
  <si>
    <t>n.a.</t>
  </si>
  <si>
    <t>Jours</t>
  </si>
  <si>
    <t>Sem.</t>
  </si>
  <si>
    <t>Forfait</t>
  </si>
  <si>
    <t>STRUCTURE FINANCIÈRE</t>
  </si>
  <si>
    <t>Source de financement</t>
  </si>
  <si>
    <t>Montant</t>
  </si>
  <si>
    <t xml:space="preserve">% des coûts </t>
  </si>
  <si>
    <t>Type de financement</t>
  </si>
  <si>
    <t>Avance remboursable FMC</t>
  </si>
  <si>
    <t>Investissement</t>
  </si>
  <si>
    <t>Subvention</t>
  </si>
  <si>
    <t>TITRE DU PROJET :</t>
  </si>
  <si>
    <t>REQUÉRANT :</t>
  </si>
  <si>
    <t>DEVIS PRÉPARÉ PAR :</t>
  </si>
  <si>
    <t>SIGNATURE :</t>
  </si>
  <si>
    <t>SECTION A - PRODUCTRICE / PRODUCTEUR</t>
  </si>
  <si>
    <t>CONCEPTRICE / CONCEPTEUR GRAPHIQUE</t>
  </si>
  <si>
    <t>CONCEPTRICE / CONCEPTEUR DU SCÉNARIO-MAQUETTE</t>
  </si>
  <si>
    <t>ILLUSTRATRICE / ILLUSTRATEUR</t>
  </si>
  <si>
    <t>PROGRAMMEUSE PRINCIPALE / PROGRAMMEUR PRINCIPAL</t>
  </si>
  <si>
    <t>COMPTABILITÉ / TENUE DE LIVRE - du projet seulement</t>
  </si>
  <si>
    <t>CONSULTANTE / CONSULTANT</t>
  </si>
  <si>
    <t>Structure financière</t>
  </si>
  <si>
    <t>TOTAL A - PRODUCTRICE / PRODUCTEUR</t>
  </si>
  <si>
    <t>PRODUCTRICE / PRODUCTEUR</t>
  </si>
  <si>
    <t>01</t>
  </si>
  <si>
    <t>TOTAL PRODUCTRICE / PRODUCTEUR</t>
  </si>
  <si>
    <t>DATE DU DEVIS :</t>
  </si>
  <si>
    <t xml:space="preserve">    NOM</t>
  </si>
  <si>
    <t>Ne peuvent excéder 10% du total du devis (maximum 10% de Section A + Section B + Section E).</t>
  </si>
  <si>
    <t>Total Section B - POSTES DE L'ÉQUIPE :</t>
  </si>
  <si>
    <t>Total Section A - PRODUCTRICE / PRODUCTEUR :</t>
  </si>
  <si>
    <t>TOTAL :</t>
  </si>
  <si>
    <t>DURÉE</t>
  </si>
  <si>
    <t>TARIF</t>
  </si>
  <si>
    <t>Unité</t>
  </si>
  <si>
    <r>
      <rPr>
        <b/>
        <sz val="8"/>
        <rFont val="Arial"/>
        <family val="2"/>
      </rPr>
      <t xml:space="preserve">Choisir la base : </t>
    </r>
    <r>
      <rPr>
        <sz val="8"/>
        <rFont val="Arial"/>
        <family val="2"/>
      </rPr>
      <t>hres, jrs, sem, mo.</t>
    </r>
  </si>
  <si>
    <t xml:space="preserve">Fonds des Médias du Canada </t>
  </si>
  <si>
    <t>-</t>
  </si>
  <si>
    <t>Instructions</t>
  </si>
  <si>
    <t>•</t>
  </si>
  <si>
    <t>Commencez par remplir l'onglet "Détail". Des informations seront automatiquement réparties dans les autres onglets.</t>
  </si>
  <si>
    <t>($ de la base)</t>
  </si>
  <si>
    <t>L'onglet "Sommaire"est verrouillé. Cet onglet sera rempli en fonction des informations saisies dans l'onglet "Détail".</t>
  </si>
  <si>
    <t>SVP, ne pas supprimer ni masquer des lignes ou des colonnes dans quelconque onglet.</t>
  </si>
  <si>
    <t xml:space="preserve">Bien que verrouillé, cet onglet vous permet d'ajouter un nom, une signature et une date. </t>
  </si>
  <si>
    <t>GESTIONNAIRE OU CHEFFE / CHEF DE PROJET (non actionnaire seulement)</t>
  </si>
  <si>
    <r>
      <t xml:space="preserve">Portez attention aux messages qui peuvent apparaître en </t>
    </r>
    <r>
      <rPr>
        <b/>
        <sz val="10"/>
        <color rgb="FFFF0000"/>
        <rFont val="Arial"/>
        <family val="2"/>
      </rPr>
      <t>rouge</t>
    </r>
    <r>
      <rPr>
        <sz val="10"/>
        <rFont val="Arial"/>
        <family val="2"/>
      </rPr>
      <t>.</t>
    </r>
  </si>
  <si>
    <t>Sommaire</t>
  </si>
  <si>
    <t>Détail</t>
  </si>
  <si>
    <t>SVP, ne rien écrire dans cette colonne ni la supprimer.</t>
  </si>
  <si>
    <t>Tous les coûts doivent être indiqués avant les taxes applicables.  Veuillez entrer des nombres entiers.</t>
  </si>
  <si>
    <t>Vous pouvez ajouter des lignes si plus d'une personne occupe le même poste.</t>
  </si>
  <si>
    <t>DEVIS TOTAL:</t>
  </si>
  <si>
    <t>Les sections ci-dessous sont remplies automatiquement selon les données entrées dans le devis.</t>
  </si>
  <si>
    <t>SVP, ne rien écrire dans la colonne K. Elle génère des messages pour vous aider à bien compléter le devis.</t>
  </si>
  <si>
    <t>Les postes admissibles pour le calcul des critères d'évaluation de la parité et de la diversité sont identifiés en vert ci-dessous. Assurez-vous que le nom et le rôle des personnes identifiées dans ces postes soient identiques dans le formulaire de demande en ligne sur Dialogue.</t>
  </si>
  <si>
    <t>Si la personne au poste 04.05 est actionnaire de la compagnie requérante, co-requérante ou de la société-mère, son salaire en tant que gestionnaire ou cheffe / chef de projet doit être déplacé à la ligne 01.05 ci-dessus.</t>
  </si>
  <si>
    <t>Ne peut excéder 10% du total de la section B si la personne au poste 01.05 est actionnaire de la compagnie requérante, co-requérante ou de la société-mère.</t>
  </si>
  <si>
    <t>Une transaction interne ou avec une partie apparentée doit être indiquée au coût réel, c’est-à-dire le vrai montant qui sera payé à la personne ou à l’entreprise, sans marge de profit ni taxes. Des pièces justificatives, des feuilles de temps et des T4 peuvent être exigés à la fin du projet s’il est retenu pour un financement.</t>
  </si>
  <si>
    <t xml:space="preserve">SVP, pensez à l'environnement avant d'imprimer. </t>
  </si>
  <si>
    <t>Pour tous les endroits où une signature est requise: n'écrivez pas le nom de la productrice / du producteur. Veuillez ajouter une vraie signature ou une signature électronique.</t>
  </si>
  <si>
    <t>L'onglet "Structure financière" est à remplir manuellement, à l'exception des informations sur le projet qui seront remplies automatiquement à partir de l'onglet "Détail".</t>
  </si>
  <si>
    <t>Soumettre le devis en format excel. La page "Sommaire" doit être signée et datée.</t>
  </si>
  <si>
    <t>La base des salaires internes et apparentés doit être horaire, journalière, hebdomadaire ou mensuelle, et non forfaitaire.</t>
  </si>
  <si>
    <t>Médias Numériques Interactifs</t>
  </si>
  <si>
    <t>* Assurez-vous que les totaux des sous-sections dans lesquelles des lignes ont été ajoutées incluent les montants des nouvelles lignes ajoutées.</t>
  </si>
  <si>
    <t>CONCEPTRICE / CONCEPTEUR INTERACTIF OU DE JEU (DESIGNER)</t>
  </si>
  <si>
    <t>Devis de Conceptualisation 2025-2026</t>
  </si>
  <si>
    <t>Un coût qui sera payé à un employé (sur la feuille de paie) ou directement à la société requérante.</t>
  </si>
  <si>
    <t>Un coût qui sera payé à une société liée à la société requérante, telle qu'une société mère, ou un coût qui sera payé à une personne liée à la société requérante ou à un.e actionnaire de telle sorte que cette personne aurait la capacité d'exercer, directement ou indirectement, un contrôle, un contrôle conjoint ou une influence notable sur l'autre.</t>
  </si>
  <si>
    <t>Un coût qui sera payé à une personne qui n'est pas salariée (pigiste) ou à une entreprise qui n'est pas liée à la société requérante.</t>
  </si>
  <si>
    <t>Interne:</t>
  </si>
  <si>
    <t>Apparenté:</t>
  </si>
  <si>
    <t>Externe:</t>
  </si>
  <si>
    <t>Répartition des coûts: Interne, Apparenté ou Externe?  Référez-vous à l'Annexe B - Politiques d'affaires pour plus de détails.</t>
  </si>
  <si>
    <t>© 2017-2025 Telefilm Canada</t>
  </si>
  <si>
    <t>Notez que les salaires différés ne sont pas acceptés en Conceptualisation.</t>
  </si>
  <si>
    <t>Les autres types de sources de financement non-admissibles incluent, mais ne se limitent pas à : marge de crédit ou prêt, apport en travail (« sweat equity »), un apport en travail fait gratuitement ou bénévolement, services, et revenus futurs.</t>
  </si>
  <si>
    <t>Avant de compléter le devis et de soumettre votre demande, vous devez vous familiariser avec les principes directeurs des Médias numériques interactifs (MNI module principal), les principes directeurs spécifiques à ce programme, les politiques d'affaires (Annexe B) et les autres documents de demande disponibles sur le site web du FMC.</t>
  </si>
  <si>
    <t>En signant le présent document, j’atteste que les dépenses internes et apparentées correspondent au coût réel ou à la valeur d’échange des biens listés. Aucune marge de profit n’est ajoutée sur les dépenses prévues.  Aucune taxe n'est ajoutée.</t>
  </si>
  <si>
    <t>Au devis, seules des dépenses prévues qui seront encourues et/ou payées par le requérant sont admissibles. Aux coûts finaux, seules des dépenses réelles et vérifiables encourues et/ou payées par le requérant sont admissibles. </t>
  </si>
  <si>
    <t xml:space="preserve">Si vous ne pouvez pas apposer de signature sur la page "Sommaire" du devis en format Excel, veuillez soumettre la page "Sommaire" signée et datée en format PDF, </t>
  </si>
  <si>
    <t>en plus de soumettre le devis entier en format Excel (.xlsx).</t>
  </si>
  <si>
    <t>Au devis, seules des dépenses prévues qui seront  encourues et/ou payées par le requérant sont admissibles. Aux coûts finaux, seules des dépenses réelles et vérifiables encourues et/ou payées par le requérant sont admissibles. </t>
  </si>
  <si>
    <t>Ce devis contient des formules. Si vous devez ajouter des lignes, veillez à copier et coller une ligne entière sur une nouvelle ligne afin de conserver toutes les formules des colonnes A à 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</si>
</sst>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$-1009]#,##0"/>
    <numFmt numFmtId="165" formatCode="#,##0\ [$$-C0C]"/>
    <numFmt numFmtId="166" formatCode="_-* #,##0_-;* \(#,##0\)_-;_-* &quot;-&quot;_-;_-@_-"/>
    <numFmt numFmtId="167" formatCode="#,##0\ &quot;$&quot;"/>
    <numFmt numFmtId="168" formatCode="#,##0\ [$$-C0C]_);\(#,##0\ [$$-C0C]\)"/>
    <numFmt numFmtId="169" formatCode="&quot;$&quot;#,##0"/>
  </numFmts>
  <fonts count="28" x14ac:knownFonts="1">
    <font>
      <sz val="12"/>
      <name val="Arial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color indexed="9"/>
      <name val="Arial"/>
      <family val="2"/>
    </font>
    <font>
      <b/>
      <sz val="12"/>
      <color indexed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20"/>
      <color rgb="FFFF2C79"/>
      <name val="Arial"/>
      <family val="2"/>
    </font>
    <font>
      <b/>
      <sz val="11"/>
      <color rgb="FFFF2C79"/>
      <name val="Arial"/>
      <family val="2"/>
    </font>
    <font>
      <sz val="12"/>
      <color rgb="FFFF2C79"/>
      <name val="Arial"/>
      <family val="2"/>
    </font>
    <font>
      <b/>
      <sz val="11"/>
      <name val="Calibri"/>
      <family val="2"/>
    </font>
    <font>
      <b/>
      <sz val="12"/>
      <color indexed="1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2C79"/>
        <bgColor rgb="FF000000"/>
      </patternFill>
    </fill>
    <fill>
      <patternFill patternType="solid">
        <fgColor rgb="FFD5FF18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FFFB"/>
        <bgColor indexed="8"/>
      </patternFill>
    </fill>
    <fill>
      <patternFill patternType="solid">
        <fgColor rgb="FFA7FFFB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15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0" borderId="0" xfId="0" applyFont="1"/>
    <xf numFmtId="0" fontId="4" fillId="0" borderId="0" xfId="0" applyFont="1"/>
    <xf numFmtId="0" fontId="5" fillId="0" borderId="0" xfId="0" applyFont="1"/>
    <xf numFmtId="49" fontId="0" fillId="0" borderId="0" xfId="0" applyNumberFormat="1"/>
    <xf numFmtId="0" fontId="4" fillId="2" borderId="0" xfId="0" applyFont="1" applyFill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37" fontId="4" fillId="4" borderId="0" xfId="0" applyNumberFormat="1" applyFont="1" applyFill="1" applyAlignment="1">
      <alignment vertical="center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9" fillId="0" borderId="0" xfId="0" applyFont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/>
    <xf numFmtId="49" fontId="4" fillId="0" borderId="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1" fillId="0" borderId="0" xfId="0" applyFont="1"/>
    <xf numFmtId="3" fontId="2" fillId="5" borderId="5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8" fillId="0" borderId="13" xfId="0" applyFont="1" applyBorder="1"/>
    <xf numFmtId="0" fontId="2" fillId="0" borderId="3" xfId="0" applyFont="1" applyBorder="1" applyAlignment="1">
      <alignment horizontal="center" vertical="center"/>
    </xf>
    <xf numFmtId="0" fontId="12" fillId="0" borderId="0" xfId="0" applyFont="1"/>
    <xf numFmtId="0" fontId="4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3" fontId="2" fillId="0" borderId="0" xfId="0" applyNumberFormat="1" applyFont="1"/>
    <xf numFmtId="3" fontId="4" fillId="0" borderId="15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2" fillId="0" borderId="15" xfId="0" applyNumberFormat="1" applyFont="1" applyBorder="1"/>
    <xf numFmtId="3" fontId="2" fillId="0" borderId="16" xfId="0" applyNumberFormat="1" applyFont="1" applyBorder="1"/>
    <xf numFmtId="3" fontId="2" fillId="0" borderId="17" xfId="0" applyNumberFormat="1" applyFont="1" applyBorder="1"/>
    <xf numFmtId="3" fontId="4" fillId="0" borderId="15" xfId="0" applyNumberFormat="1" applyFont="1" applyBorder="1"/>
    <xf numFmtId="3" fontId="4" fillId="0" borderId="16" xfId="0" applyNumberFormat="1" applyFont="1" applyBorder="1"/>
    <xf numFmtId="3" fontId="4" fillId="0" borderId="17" xfId="0" applyNumberFormat="1" applyFont="1" applyBorder="1"/>
    <xf numFmtId="0" fontId="12" fillId="0" borderId="0" xfId="0" applyFont="1" applyAlignment="1">
      <alignment horizontal="left" indent="1"/>
    </xf>
    <xf numFmtId="3" fontId="4" fillId="0" borderId="18" xfId="0" applyNumberFormat="1" applyFont="1" applyBorder="1" applyAlignment="1">
      <alignment horizontal="center"/>
    </xf>
    <xf numFmtId="3" fontId="2" fillId="0" borderId="18" xfId="0" applyNumberFormat="1" applyFont="1" applyBorder="1"/>
    <xf numFmtId="3" fontId="4" fillId="0" borderId="18" xfId="0" applyNumberFormat="1" applyFont="1" applyBorder="1"/>
    <xf numFmtId="0" fontId="4" fillId="0" borderId="19" xfId="0" applyFont="1" applyBorder="1" applyAlignment="1">
      <alignment horizontal="center"/>
    </xf>
    <xf numFmtId="3" fontId="2" fillId="0" borderId="19" xfId="0" applyNumberFormat="1" applyFont="1" applyBorder="1"/>
    <xf numFmtId="164" fontId="4" fillId="0" borderId="19" xfId="0" applyNumberFormat="1" applyFont="1" applyBorder="1"/>
    <xf numFmtId="3" fontId="4" fillId="0" borderId="19" xfId="0" applyNumberFormat="1" applyFont="1" applyBorder="1"/>
    <xf numFmtId="0" fontId="2" fillId="0" borderId="19" xfId="0" applyFont="1" applyBorder="1"/>
    <xf numFmtId="0" fontId="13" fillId="0" borderId="0" xfId="0" applyFont="1"/>
    <xf numFmtId="0" fontId="4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left" indent="1"/>
    </xf>
    <xf numFmtId="0" fontId="15" fillId="0" borderId="0" xfId="0" applyFont="1"/>
    <xf numFmtId="0" fontId="16" fillId="0" borderId="0" xfId="0" applyFont="1"/>
    <xf numFmtId="165" fontId="4" fillId="0" borderId="15" xfId="0" applyNumberFormat="1" applyFont="1" applyBorder="1"/>
    <xf numFmtId="165" fontId="4" fillId="0" borderId="19" xfId="0" applyNumberFormat="1" applyFont="1" applyBorder="1"/>
    <xf numFmtId="165" fontId="14" fillId="5" borderId="2" xfId="0" applyNumberFormat="1" applyFont="1" applyFill="1" applyBorder="1" applyAlignment="1">
      <alignment horizontal="right" vertical="center"/>
    </xf>
    <xf numFmtId="165" fontId="4" fillId="5" borderId="2" xfId="0" applyNumberFormat="1" applyFont="1" applyFill="1" applyBorder="1" applyAlignment="1">
      <alignment horizontal="right" vertical="center"/>
    </xf>
    <xf numFmtId="165" fontId="2" fillId="5" borderId="5" xfId="0" applyNumberFormat="1" applyFont="1" applyFill="1" applyBorder="1" applyAlignment="1">
      <alignment horizontal="right" vertical="center"/>
    </xf>
    <xf numFmtId="165" fontId="4" fillId="5" borderId="2" xfId="0" applyNumberFormat="1" applyFont="1" applyFill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14" fontId="2" fillId="0" borderId="2" xfId="0" applyNumberFormat="1" applyFont="1" applyBorder="1" applyAlignment="1" applyProtection="1">
      <alignment horizontal="left" vertical="center"/>
      <protection locked="0"/>
    </xf>
    <xf numFmtId="0" fontId="17" fillId="0" borderId="0" xfId="0" applyFont="1"/>
    <xf numFmtId="3" fontId="2" fillId="0" borderId="21" xfId="0" applyNumberFormat="1" applyFont="1" applyBorder="1"/>
    <xf numFmtId="3" fontId="2" fillId="0" borderId="5" xfId="0" applyNumberFormat="1" applyFont="1" applyBorder="1"/>
    <xf numFmtId="3" fontId="4" fillId="0" borderId="1" xfId="0" applyNumberFormat="1" applyFont="1" applyBorder="1"/>
    <xf numFmtId="3" fontId="2" fillId="0" borderId="1" xfId="0" applyNumberFormat="1" applyFont="1" applyBorder="1"/>
    <xf numFmtId="2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5" borderId="0" xfId="0" applyFont="1" applyFill="1" applyAlignment="1">
      <alignment horizontal="center" vertical="center"/>
    </xf>
    <xf numFmtId="165" fontId="4" fillId="5" borderId="0" xfId="0" applyNumberFormat="1" applyFont="1" applyFill="1" applyAlignment="1">
      <alignment vertical="center"/>
    </xf>
    <xf numFmtId="165" fontId="12" fillId="0" borderId="0" xfId="0" applyNumberFormat="1" applyFont="1" applyAlignment="1">
      <alignment horizontal="left" indent="1"/>
    </xf>
    <xf numFmtId="0" fontId="2" fillId="0" borderId="0" xfId="3"/>
    <xf numFmtId="0" fontId="4" fillId="0" borderId="0" xfId="3" applyFont="1" applyAlignment="1">
      <alignment horizontal="right"/>
    </xf>
    <xf numFmtId="0" fontId="2" fillId="0" borderId="0" xfId="3" applyAlignment="1">
      <alignment horizontal="left"/>
    </xf>
    <xf numFmtId="0" fontId="3" fillId="0" borderId="0" xfId="3" applyFont="1"/>
    <xf numFmtId="0" fontId="19" fillId="0" borderId="0" xfId="3" applyFont="1" applyAlignment="1">
      <alignment horizontal="right"/>
    </xf>
    <xf numFmtId="0" fontId="3" fillId="0" borderId="0" xfId="3" applyFont="1" applyAlignment="1">
      <alignment horizontal="left"/>
    </xf>
    <xf numFmtId="0" fontId="5" fillId="8" borderId="2" xfId="3" applyFont="1" applyFill="1" applyBorder="1" applyAlignment="1">
      <alignment horizontal="center" wrapText="1"/>
    </xf>
    <xf numFmtId="0" fontId="2" fillId="0" borderId="0" xfId="3" applyProtection="1">
      <protection locked="0"/>
    </xf>
    <xf numFmtId="0" fontId="12" fillId="0" borderId="0" xfId="3" applyFont="1"/>
    <xf numFmtId="0" fontId="13" fillId="0" borderId="0" xfId="3" applyFont="1"/>
    <xf numFmtId="0" fontId="2" fillId="0" borderId="0" xfId="3" applyAlignment="1">
      <alignment horizontal="left" wrapText="1"/>
    </xf>
    <xf numFmtId="0" fontId="0" fillId="9" borderId="0" xfId="0" applyFill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9" fillId="9" borderId="0" xfId="0" applyFont="1" applyFill="1"/>
    <xf numFmtId="3" fontId="5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right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5" fillId="8" borderId="2" xfId="3" applyFont="1" applyFill="1" applyBorder="1" applyAlignment="1">
      <alignment horizontal="center" vertical="center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5" borderId="0" xfId="0" applyFont="1" applyFill="1" applyAlignment="1">
      <alignment horizontal="right" vertical="center"/>
    </xf>
    <xf numFmtId="3" fontId="2" fillId="0" borderId="15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0" fontId="7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67" fontId="23" fillId="0" borderId="2" xfId="2" applyNumberFormat="1" applyFont="1" applyFill="1" applyBorder="1" applyAlignment="1">
      <alignment vertical="center"/>
    </xf>
    <xf numFmtId="165" fontId="4" fillId="5" borderId="3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/>
    </xf>
    <xf numFmtId="169" fontId="2" fillId="0" borderId="2" xfId="0" applyNumberFormat="1" applyFont="1" applyBorder="1"/>
    <xf numFmtId="0" fontId="2" fillId="10" borderId="5" xfId="0" applyFont="1" applyFill="1" applyBorder="1" applyAlignment="1">
      <alignment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3" fontId="3" fillId="11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4" fillId="0" borderId="14" xfId="0" applyFont="1" applyBorder="1"/>
    <xf numFmtId="165" fontId="4" fillId="0" borderId="0" xfId="0" applyNumberFormat="1" applyFont="1"/>
    <xf numFmtId="168" fontId="4" fillId="7" borderId="2" xfId="3" applyNumberFormat="1" applyFont="1" applyFill="1" applyBorder="1" applyAlignment="1">
      <alignment horizontal="right"/>
    </xf>
    <xf numFmtId="10" fontId="4" fillId="7" borderId="2" xfId="4" applyNumberFormat="1" applyFont="1" applyFill="1" applyBorder="1"/>
    <xf numFmtId="0" fontId="2" fillId="0" borderId="0" xfId="3" applyAlignment="1">
      <alignment horizontal="left" vertical="center"/>
    </xf>
    <xf numFmtId="0" fontId="3" fillId="0" borderId="0" xfId="3" applyFont="1" applyAlignment="1">
      <alignment vertical="center"/>
    </xf>
    <xf numFmtId="166" fontId="4" fillId="7" borderId="2" xfId="0" applyNumberFormat="1" applyFont="1" applyFill="1" applyBorder="1" applyAlignment="1">
      <alignment horizontal="left" vertical="center"/>
    </xf>
    <xf numFmtId="3" fontId="2" fillId="5" borderId="2" xfId="0" applyNumberFormat="1" applyFont="1" applyFill="1" applyBorder="1" applyAlignment="1" applyProtection="1">
      <alignment horizontal="right" vertical="center"/>
      <protection locked="0"/>
    </xf>
    <xf numFmtId="49" fontId="1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7" borderId="2" xfId="0" applyFont="1" applyFill="1" applyBorder="1" applyAlignment="1">
      <alignment horizontal="right" vertical="center"/>
    </xf>
    <xf numFmtId="0" fontId="0" fillId="0" borderId="22" xfId="0" applyBorder="1" applyAlignment="1">
      <alignment horizontal="left" vertical="center" wrapText="1"/>
    </xf>
    <xf numFmtId="0" fontId="24" fillId="13" borderId="2" xfId="0" applyFont="1" applyFill="1" applyBorder="1" applyAlignment="1">
      <alignment horizontal="center" vertical="center"/>
    </xf>
    <xf numFmtId="168" fontId="2" fillId="14" borderId="2" xfId="3" applyNumberFormat="1" applyFill="1" applyBorder="1" applyAlignment="1" applyProtection="1">
      <alignment horizontal="right"/>
      <protection locked="0"/>
    </xf>
    <xf numFmtId="10" fontId="2" fillId="14" borderId="2" xfId="4" applyNumberFormat="1" applyFill="1" applyBorder="1" applyProtection="1">
      <protection locked="0"/>
    </xf>
    <xf numFmtId="168" fontId="4" fillId="14" borderId="2" xfId="3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5" fontId="2" fillId="0" borderId="2" xfId="0" applyNumberFormat="1" applyFont="1" applyBorder="1"/>
    <xf numFmtId="0" fontId="2" fillId="0" borderId="5" xfId="0" applyFont="1" applyBorder="1" applyAlignment="1">
      <alignment vertical="center" wrapText="1"/>
    </xf>
    <xf numFmtId="0" fontId="10" fillId="0" borderId="2" xfId="0" quotePrefix="1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/>
    <xf numFmtId="0" fontId="11" fillId="0" borderId="0" xfId="3" applyFont="1"/>
    <xf numFmtId="0" fontId="11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7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49" fontId="14" fillId="6" borderId="10" xfId="0" applyNumberFormat="1" applyFont="1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7" fontId="4" fillId="0" borderId="2" xfId="2" applyNumberFormat="1" applyFont="1" applyFill="1" applyBorder="1" applyAlignment="1">
      <alignment vertical="center"/>
    </xf>
    <xf numFmtId="3" fontId="4" fillId="0" borderId="4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1" fillId="0" borderId="0" xfId="0" applyFont="1" applyAlignment="1">
      <alignment horizontal="center"/>
    </xf>
    <xf numFmtId="0" fontId="4" fillId="0" borderId="9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9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16" borderId="4" xfId="0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3" fillId="15" borderId="2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49" fontId="14" fillId="12" borderId="23" xfId="0" applyNumberFormat="1" applyFont="1" applyFill="1" applyBorder="1" applyAlignment="1">
      <alignment horizontal="left" vertical="center"/>
    </xf>
    <xf numFmtId="0" fontId="15" fillId="12" borderId="0" xfId="0" applyFont="1" applyFill="1" applyAlignment="1">
      <alignment horizontal="left" vertical="center"/>
    </xf>
    <xf numFmtId="0" fontId="15" fillId="12" borderId="24" xfId="0" applyFont="1" applyFill="1" applyBorder="1" applyAlignment="1">
      <alignment horizontal="left" vertical="center"/>
    </xf>
    <xf numFmtId="49" fontId="14" fillId="13" borderId="23" xfId="0" applyNumberFormat="1" applyFont="1" applyFill="1" applyBorder="1" applyAlignment="1">
      <alignment horizontal="left" vertical="center" wrapText="1"/>
    </xf>
    <xf numFmtId="0" fontId="15" fillId="13" borderId="0" xfId="0" applyFont="1" applyFill="1" applyAlignment="1">
      <alignment horizontal="left" vertical="center" wrapText="1"/>
    </xf>
    <xf numFmtId="0" fontId="15" fillId="13" borderId="2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14" fillId="12" borderId="2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20" xfId="0" applyBorder="1" applyAlignment="1">
      <alignment vertical="center"/>
    </xf>
    <xf numFmtId="0" fontId="2" fillId="6" borderId="4" xfId="0" applyFont="1" applyFill="1" applyBorder="1" applyAlignment="1">
      <alignment horizontal="left" vertical="center"/>
    </xf>
    <xf numFmtId="0" fontId="0" fillId="6" borderId="1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5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0" fillId="0" borderId="12" xfId="0" applyBorder="1"/>
    <xf numFmtId="0" fontId="0" fillId="0" borderId="13" xfId="0" applyBorder="1"/>
    <xf numFmtId="0" fontId="4" fillId="0" borderId="10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5" xfId="0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indent="1"/>
    </xf>
    <xf numFmtId="0" fontId="11" fillId="0" borderId="14" xfId="0" applyFont="1" applyBorder="1" applyAlignment="1">
      <alignment horizontal="left" vertical="center" indent="1"/>
    </xf>
    <xf numFmtId="0" fontId="11" fillId="0" borderId="20" xfId="0" applyFont="1" applyBorder="1" applyAlignment="1">
      <alignment horizontal="left" vertical="center" indent="1"/>
    </xf>
    <xf numFmtId="49" fontId="2" fillId="6" borderId="4" xfId="0" applyNumberFormat="1" applyFont="1" applyFill="1" applyBorder="1" applyAlignment="1">
      <alignment vertical="center"/>
    </xf>
    <xf numFmtId="49" fontId="14" fillId="10" borderId="23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14" fillId="17" borderId="7" xfId="0" applyFont="1" applyFill="1" applyBorder="1" applyAlignment="1">
      <alignment horizontal="left" vertical="center" wrapText="1"/>
    </xf>
    <xf numFmtId="0" fontId="14" fillId="17" borderId="14" xfId="0" applyFont="1" applyFill="1" applyBorder="1" applyAlignment="1">
      <alignment horizontal="left" vertical="center" wrapText="1"/>
    </xf>
    <xf numFmtId="0" fontId="14" fillId="17" borderId="20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right" vertical="center"/>
    </xf>
    <xf numFmtId="0" fontId="0" fillId="0" borderId="5" xfId="0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7" borderId="4" xfId="3" applyFont="1" applyFill="1" applyBorder="1"/>
    <xf numFmtId="0" fontId="4" fillId="7" borderId="1" xfId="3" applyFont="1" applyFill="1" applyBorder="1"/>
    <xf numFmtId="0" fontId="4" fillId="7" borderId="5" xfId="3" applyFont="1" applyFill="1" applyBorder="1"/>
    <xf numFmtId="0" fontId="2" fillId="7" borderId="4" xfId="3" applyFill="1" applyBorder="1"/>
    <xf numFmtId="0" fontId="2" fillId="7" borderId="5" xfId="3" applyFill="1" applyBorder="1"/>
    <xf numFmtId="0" fontId="2" fillId="14" borderId="4" xfId="3" applyFill="1" applyBorder="1" applyProtection="1">
      <protection locked="0"/>
    </xf>
    <xf numFmtId="0" fontId="2" fillId="14" borderId="1" xfId="3" applyFill="1" applyBorder="1" applyProtection="1">
      <protection locked="0"/>
    </xf>
    <xf numFmtId="0" fontId="2" fillId="14" borderId="5" xfId="3" applyFill="1" applyBorder="1" applyProtection="1">
      <protection locked="0"/>
    </xf>
    <xf numFmtId="0" fontId="4" fillId="7" borderId="4" xfId="3" applyFont="1" applyFill="1" applyBorder="1" applyAlignment="1">
      <alignment horizontal="center" vertical="center"/>
    </xf>
    <xf numFmtId="0" fontId="4" fillId="7" borderId="1" xfId="3" applyFont="1" applyFill="1" applyBorder="1" applyAlignment="1">
      <alignment horizontal="center" vertical="center"/>
    </xf>
    <xf numFmtId="0" fontId="4" fillId="7" borderId="5" xfId="3" applyFont="1" applyFill="1" applyBorder="1" applyAlignment="1">
      <alignment horizontal="center" vertical="center"/>
    </xf>
    <xf numFmtId="0" fontId="5" fillId="8" borderId="4" xfId="3" applyFont="1" applyFill="1" applyBorder="1" applyAlignment="1">
      <alignment vertical="center"/>
    </xf>
    <xf numFmtId="0" fontId="5" fillId="8" borderId="1" xfId="3" applyFont="1" applyFill="1" applyBorder="1" applyAlignment="1">
      <alignment vertical="center"/>
    </xf>
    <xf numFmtId="0" fontId="5" fillId="8" borderId="5" xfId="3" applyFont="1" applyFill="1" applyBorder="1" applyAlignment="1">
      <alignment vertical="center"/>
    </xf>
    <xf numFmtId="0" fontId="5" fillId="8" borderId="4" xfId="3" applyFont="1" applyFill="1" applyBorder="1" applyAlignment="1">
      <alignment horizontal="center" vertical="center" wrapText="1"/>
    </xf>
    <xf numFmtId="0" fontId="5" fillId="8" borderId="5" xfId="3" applyFont="1" applyFill="1" applyBorder="1" applyAlignment="1">
      <alignment horizontal="center" vertical="center" wrapText="1"/>
    </xf>
    <xf numFmtId="0" fontId="9" fillId="9" borderId="0" xfId="0" applyFont="1" applyFill="1" applyProtection="1">
      <protection locked="0"/>
    </xf>
    <xf numFmtId="0" fontId="0" fillId="0" borderId="0" xfId="0"/>
    <xf numFmtId="0" fontId="25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</cellXfs>
  <cellStyles count="5">
    <cellStyle name="Normal" xfId="0" builtinId="0"/>
    <cellStyle name="Normal 2" xfId="1" xr:uid="{00000000-0005-0000-0000-000001000000}"/>
    <cellStyle name="Normal 3" xfId="3" xr:uid="{E630EA93-215C-45F6-919E-CC9C2BD1786D}"/>
    <cellStyle name="Pourcentage" xfId="2" builtinId="5"/>
    <cellStyle name="Pourcentage 2" xfId="4" xr:uid="{F18DBE25-DAFB-4B38-9B0D-71C27BFC2DF5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B050"/>
      <color rgb="FFD5FF18"/>
      <color rgb="FFFFFF99"/>
      <color rgb="FF007635"/>
      <color rgb="FF008A3E"/>
      <color rgb="FF008E40"/>
      <color rgb="FF66FFFF"/>
      <color rgb="FF00CCF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7409</xdr:colOff>
      <xdr:row>0</xdr:row>
      <xdr:rowOff>124884</xdr:rowOff>
    </xdr:from>
    <xdr:ext cx="1905000" cy="855980"/>
    <xdr:pic>
      <xdr:nvPicPr>
        <xdr:cNvPr id="3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C0B7D680-A194-4F56-82FC-A7FDD59170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9" y="124884"/>
          <a:ext cx="1905000" cy="85598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116417</xdr:rowOff>
    </xdr:from>
    <xdr:ext cx="1905000" cy="855980"/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DD3CB586-8C0E-403D-B440-2D2EECBB04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16417"/>
          <a:ext cx="1905000" cy="85598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</xdr:row>
      <xdr:rowOff>0</xdr:rowOff>
    </xdr:from>
    <xdr:ext cx="1762125" cy="781050"/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41533E1A-6C18-43FA-965A-A25454E170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1762125" cy="7810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142875</xdr:rowOff>
    </xdr:from>
    <xdr:ext cx="1762125" cy="781050"/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4189AB0-6CB3-455B-A0A8-AC6B6BBF67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762125" cy="781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showGridLines="0" showRuler="0" zoomScaleNormal="100" workbookViewId="0">
      <selection activeCell="B34" sqref="B34:B35"/>
    </sheetView>
  </sheetViews>
  <sheetFormatPr baseColWidth="10" defaultColWidth="8.88671875" defaultRowHeight="12.75" x14ac:dyDescent="0.2"/>
  <cols>
    <col min="1" max="1" width="17.5546875" style="22" customWidth="1"/>
    <col min="2" max="2" width="55.6640625" style="3" customWidth="1"/>
    <col min="3" max="7" width="12.77734375" style="51" customWidth="1"/>
    <col min="8" max="8" width="13.5546875" style="3" customWidth="1"/>
    <col min="9" max="16384" width="8.88671875" style="3"/>
  </cols>
  <sheetData>
    <row r="1" spans="1:9" ht="15" x14ac:dyDescent="0.2">
      <c r="A1" s="107"/>
      <c r="B1" s="107"/>
      <c r="C1" s="107"/>
      <c r="D1" s="107"/>
      <c r="E1" s="107"/>
      <c r="F1" s="107"/>
      <c r="G1" s="107"/>
      <c r="H1" s="107"/>
    </row>
    <row r="2" spans="1:9" ht="15.75" x14ac:dyDescent="0.25">
      <c r="A2"/>
      <c r="B2"/>
      <c r="C2"/>
      <c r="D2"/>
      <c r="F2" s="117"/>
      <c r="G2" s="117"/>
      <c r="H2" s="117" t="s">
        <v>157</v>
      </c>
    </row>
    <row r="3" spans="1:9" ht="15.6" customHeight="1" x14ac:dyDescent="0.4">
      <c r="A3"/>
      <c r="B3"/>
      <c r="C3" s="108"/>
      <c r="D3" s="108"/>
      <c r="F3" s="116"/>
      <c r="G3" s="116"/>
      <c r="H3" s="116" t="s">
        <v>160</v>
      </c>
    </row>
    <row r="4" spans="1:9" ht="15.6" customHeight="1" x14ac:dyDescent="0.4">
      <c r="A4"/>
      <c r="B4"/>
      <c r="C4" s="108"/>
      <c r="D4" s="108"/>
      <c r="E4" s="115"/>
      <c r="F4" s="115"/>
      <c r="G4"/>
      <c r="H4" s="116" t="s">
        <v>140</v>
      </c>
    </row>
    <row r="5" spans="1:9" ht="15.6" customHeight="1" x14ac:dyDescent="0.4">
      <c r="A5"/>
      <c r="B5"/>
      <c r="C5" s="108"/>
      <c r="D5" s="108"/>
      <c r="E5" s="115"/>
      <c r="F5" s="115"/>
      <c r="G5"/>
      <c r="H5" s="116"/>
    </row>
    <row r="6" spans="1:9" ht="15.75" x14ac:dyDescent="0.25">
      <c r="A6"/>
      <c r="B6"/>
      <c r="C6" s="3"/>
      <c r="D6" s="3"/>
      <c r="E6" s="197"/>
      <c r="F6" s="197"/>
      <c r="G6" s="197"/>
      <c r="H6" s="197"/>
      <c r="I6" s="109"/>
    </row>
    <row r="7" spans="1:9" ht="15" customHeight="1" x14ac:dyDescent="0.2">
      <c r="A7" s="114" t="s">
        <v>103</v>
      </c>
      <c r="B7" s="148" t="str">
        <f>Détail!C5</f>
        <v>-</v>
      </c>
    </row>
    <row r="8" spans="1:9" ht="15" customHeight="1" x14ac:dyDescent="0.2">
      <c r="A8" s="114" t="s">
        <v>104</v>
      </c>
      <c r="B8" s="148" t="str">
        <f>Détail!C6</f>
        <v>-</v>
      </c>
    </row>
    <row r="10" spans="1:9" ht="32.25" customHeight="1" x14ac:dyDescent="0.2">
      <c r="A10" s="21" t="s">
        <v>0</v>
      </c>
      <c r="B10" s="20" t="s">
        <v>1</v>
      </c>
      <c r="C10" s="193" t="s">
        <v>2</v>
      </c>
      <c r="D10" s="194"/>
      <c r="E10" s="195"/>
      <c r="F10" s="193" t="s">
        <v>3</v>
      </c>
      <c r="G10" s="194"/>
      <c r="H10" s="65" t="s">
        <v>4</v>
      </c>
    </row>
    <row r="11" spans="1:9" ht="14.25" customHeight="1" x14ac:dyDescent="0.2">
      <c r="A11" s="21"/>
      <c r="B11" s="20"/>
      <c r="C11" s="52" t="s">
        <v>5</v>
      </c>
      <c r="D11" s="53" t="s">
        <v>6</v>
      </c>
      <c r="E11" s="54" t="s">
        <v>7</v>
      </c>
      <c r="F11" s="52" t="s">
        <v>8</v>
      </c>
      <c r="G11" s="62" t="s">
        <v>9</v>
      </c>
      <c r="H11" s="65"/>
    </row>
    <row r="12" spans="1:9" ht="14.25" customHeight="1" x14ac:dyDescent="0.2">
      <c r="A12" s="49" t="s">
        <v>117</v>
      </c>
      <c r="B12" s="50" t="s">
        <v>116</v>
      </c>
      <c r="C12" s="124">
        <f>Détail!L24</f>
        <v>0</v>
      </c>
      <c r="D12" s="125">
        <f>Détail!M24</f>
        <v>0</v>
      </c>
      <c r="E12" s="126">
        <f>Détail!N24</f>
        <v>0</v>
      </c>
      <c r="F12" s="124">
        <f>Détail!P24</f>
        <v>0</v>
      </c>
      <c r="G12" s="127">
        <f>Détail!Q24</f>
        <v>0</v>
      </c>
      <c r="H12" s="128">
        <f>Détail!J24</f>
        <v>0</v>
      </c>
    </row>
    <row r="13" spans="1:9" ht="14.25" customHeight="1" x14ac:dyDescent="0.2">
      <c r="A13" s="29" t="s">
        <v>10</v>
      </c>
      <c r="B13" s="50" t="str">
        <f>Détail!B26</f>
        <v>ACHAT DE DROITS</v>
      </c>
      <c r="C13" s="55">
        <f>Détail!L32</f>
        <v>0</v>
      </c>
      <c r="D13" s="56">
        <f>Détail!M32</f>
        <v>0</v>
      </c>
      <c r="E13" s="57">
        <f>Détail!N32</f>
        <v>0</v>
      </c>
      <c r="F13" s="55">
        <f>Détail!P32</f>
        <v>0</v>
      </c>
      <c r="G13" s="63">
        <f>Détail!Q32</f>
        <v>0</v>
      </c>
      <c r="H13" s="66">
        <f>Détail!J32</f>
        <v>0</v>
      </c>
    </row>
    <row r="14" spans="1:9" s="4" customFormat="1" ht="14.25" customHeight="1" x14ac:dyDescent="0.2">
      <c r="A14" s="21"/>
      <c r="B14" s="20" t="s">
        <v>115</v>
      </c>
      <c r="C14" s="58">
        <f t="shared" ref="C14:H14" si="0">SUM(C12:C13)</f>
        <v>0</v>
      </c>
      <c r="D14" s="58">
        <f t="shared" si="0"/>
        <v>0</v>
      </c>
      <c r="E14" s="58">
        <f t="shared" si="0"/>
        <v>0</v>
      </c>
      <c r="F14" s="58">
        <f t="shared" si="0"/>
        <v>0</v>
      </c>
      <c r="G14" s="58">
        <f t="shared" si="0"/>
        <v>0</v>
      </c>
      <c r="H14" s="76">
        <f t="shared" si="0"/>
        <v>0</v>
      </c>
    </row>
    <row r="15" spans="1:9" s="4" customFormat="1" ht="14.25" customHeight="1" x14ac:dyDescent="0.2">
      <c r="A15" s="21"/>
      <c r="B15" s="20"/>
      <c r="C15" s="58"/>
      <c r="D15" s="59"/>
      <c r="E15" s="60"/>
      <c r="F15" s="58"/>
      <c r="G15" s="64"/>
      <c r="H15" s="68"/>
    </row>
    <row r="16" spans="1:9" ht="14.25" customHeight="1" x14ac:dyDescent="0.2">
      <c r="A16" s="29" t="s">
        <v>11</v>
      </c>
      <c r="B16" s="50" t="str">
        <f>Détail!B38</f>
        <v>POSTES CLÉS</v>
      </c>
      <c r="C16" s="55">
        <f>Détail!L43</f>
        <v>0</v>
      </c>
      <c r="D16" s="56">
        <f>Détail!M43</f>
        <v>0</v>
      </c>
      <c r="E16" s="57">
        <f>Détail!N43</f>
        <v>0</v>
      </c>
      <c r="F16" s="55">
        <f>Détail!P43</f>
        <v>0</v>
      </c>
      <c r="G16" s="63">
        <f>Détail!Q43</f>
        <v>0</v>
      </c>
      <c r="H16" s="66">
        <f>Détail!J43</f>
        <v>0</v>
      </c>
    </row>
    <row r="17" spans="1:8" ht="14.25" customHeight="1" x14ac:dyDescent="0.2">
      <c r="A17" s="29" t="s">
        <v>12</v>
      </c>
      <c r="B17" s="50" t="str">
        <f>Détail!B45</f>
        <v>MAIN-D'OEUVRE DE LA CONCEPTION</v>
      </c>
      <c r="C17" s="55">
        <f>Détail!L53</f>
        <v>0</v>
      </c>
      <c r="D17" s="56">
        <f>Détail!M53</f>
        <v>0</v>
      </c>
      <c r="E17" s="57">
        <f>Détail!N53</f>
        <v>0</v>
      </c>
      <c r="F17" s="55">
        <f>Détail!P53</f>
        <v>0</v>
      </c>
      <c r="G17" s="63">
        <f>Détail!Q53</f>
        <v>0</v>
      </c>
      <c r="H17" s="66">
        <f>Détail!J53</f>
        <v>0</v>
      </c>
    </row>
    <row r="18" spans="1:8" ht="14.25" customHeight="1" x14ac:dyDescent="0.2">
      <c r="A18" s="29" t="s">
        <v>13</v>
      </c>
      <c r="B18" s="50" t="str">
        <f>Détail!B55</f>
        <v>MAIN-D'OEUVRE DE LA PROGRAMMATION</v>
      </c>
      <c r="C18" s="55">
        <f>Détail!L62</f>
        <v>0</v>
      </c>
      <c r="D18" s="56">
        <f>Détail!M62</f>
        <v>0</v>
      </c>
      <c r="E18" s="57">
        <f>Détail!N62</f>
        <v>0</v>
      </c>
      <c r="F18" s="55">
        <f>Détail!P62</f>
        <v>0</v>
      </c>
      <c r="G18" s="63">
        <f>Détail!Q62</f>
        <v>0</v>
      </c>
      <c r="H18" s="66">
        <f>Détail!J62</f>
        <v>0</v>
      </c>
    </row>
    <row r="19" spans="1:8" ht="14.25" customHeight="1" x14ac:dyDescent="0.2">
      <c r="A19" s="29" t="s">
        <v>14</v>
      </c>
      <c r="B19" s="50" t="str">
        <f>Détail!B64</f>
        <v>MAIN-D'OEUVRE DE L'ADMINISTRATION</v>
      </c>
      <c r="C19" s="55">
        <f>Détail!L69</f>
        <v>0</v>
      </c>
      <c r="D19" s="56">
        <f>Détail!M69</f>
        <v>0</v>
      </c>
      <c r="E19" s="57">
        <f>Détail!N69</f>
        <v>0</v>
      </c>
      <c r="F19" s="55">
        <f>Détail!P69</f>
        <v>0</v>
      </c>
      <c r="G19" s="63">
        <f>Détail!Q69</f>
        <v>0</v>
      </c>
      <c r="H19" s="66">
        <f>Détail!J69</f>
        <v>0</v>
      </c>
    </row>
    <row r="20" spans="1:8" ht="14.25" customHeight="1" x14ac:dyDescent="0.2">
      <c r="A20" s="29" t="s">
        <v>15</v>
      </c>
      <c r="B20" s="50" t="str">
        <f>Détail!B71</f>
        <v>AUTRE MAIN-D'ŒUVRE</v>
      </c>
      <c r="C20" s="55">
        <f>Détail!L80</f>
        <v>0</v>
      </c>
      <c r="D20" s="56">
        <f>Détail!M80</f>
        <v>0</v>
      </c>
      <c r="E20" s="57">
        <f>Détail!N80</f>
        <v>0</v>
      </c>
      <c r="F20" s="55">
        <f>Détail!P80</f>
        <v>0</v>
      </c>
      <c r="G20" s="63">
        <f>Détail!Q80</f>
        <v>0</v>
      </c>
      <c r="H20" s="66">
        <f>Détail!J80</f>
        <v>0</v>
      </c>
    </row>
    <row r="21" spans="1:8" s="4" customFormat="1" ht="14.25" customHeight="1" x14ac:dyDescent="0.2">
      <c r="A21" s="21"/>
      <c r="B21" s="20" t="s">
        <v>16</v>
      </c>
      <c r="C21" s="58">
        <f t="shared" ref="C21:H21" si="1">SUM(C16:C20)</f>
        <v>0</v>
      </c>
      <c r="D21" s="59">
        <f t="shared" si="1"/>
        <v>0</v>
      </c>
      <c r="E21" s="60">
        <f t="shared" si="1"/>
        <v>0</v>
      </c>
      <c r="F21" s="58">
        <f t="shared" si="1"/>
        <v>0</v>
      </c>
      <c r="G21" s="64">
        <f t="shared" si="1"/>
        <v>0</v>
      </c>
      <c r="H21" s="76">
        <f t="shared" si="1"/>
        <v>0</v>
      </c>
    </row>
    <row r="22" spans="1:8" s="4" customFormat="1" ht="14.25" customHeight="1" x14ac:dyDescent="0.2">
      <c r="A22" s="21"/>
      <c r="B22" s="20"/>
      <c r="C22" s="58"/>
      <c r="D22" s="59"/>
      <c r="E22" s="60"/>
      <c r="F22" s="58"/>
      <c r="G22" s="64"/>
      <c r="H22" s="67"/>
    </row>
    <row r="23" spans="1:8" ht="14.25" customHeight="1" x14ac:dyDescent="0.2">
      <c r="A23" s="29" t="s">
        <v>17</v>
      </c>
      <c r="B23" s="50" t="str">
        <f>Détail!B85</f>
        <v>ADMINISTRATION</v>
      </c>
      <c r="C23" s="55">
        <f>Détail!L92</f>
        <v>0</v>
      </c>
      <c r="D23" s="56">
        <f>Détail!M92</f>
        <v>0</v>
      </c>
      <c r="E23" s="57">
        <f>Détail!N92</f>
        <v>0</v>
      </c>
      <c r="F23" s="55">
        <f>Détail!P92</f>
        <v>0</v>
      </c>
      <c r="G23" s="63">
        <f>Détail!Q92</f>
        <v>0</v>
      </c>
      <c r="H23" s="66">
        <f>Détail!J92</f>
        <v>0</v>
      </c>
    </row>
    <row r="24" spans="1:8" ht="14.25" customHeight="1" x14ac:dyDescent="0.2">
      <c r="A24" s="49"/>
      <c r="B24" s="20" t="s">
        <v>18</v>
      </c>
      <c r="C24" s="58">
        <f>C23</f>
        <v>0</v>
      </c>
      <c r="D24" s="59">
        <f>D23</f>
        <v>0</v>
      </c>
      <c r="E24" s="60">
        <f>E23</f>
        <v>0</v>
      </c>
      <c r="F24" s="58">
        <f>F23</f>
        <v>0</v>
      </c>
      <c r="G24" s="64">
        <f>G23</f>
        <v>0</v>
      </c>
      <c r="H24" s="76">
        <f>SUM(H23:H23)</f>
        <v>0</v>
      </c>
    </row>
    <row r="25" spans="1:8" ht="14.25" customHeight="1" x14ac:dyDescent="0.2">
      <c r="A25" s="49"/>
      <c r="B25" s="50"/>
      <c r="C25" s="55"/>
      <c r="D25" s="56"/>
      <c r="E25" s="57"/>
      <c r="F25" s="55"/>
      <c r="G25" s="63"/>
      <c r="H25" s="69"/>
    </row>
    <row r="26" spans="1:8" ht="14.25" customHeight="1" x14ac:dyDescent="0.2">
      <c r="A26" s="49"/>
      <c r="B26" s="20" t="str">
        <f>Détail!A94</f>
        <v>POSTE BUDGÉTAIRE SUPPLÉMENTAIRE</v>
      </c>
      <c r="C26" s="58"/>
      <c r="D26" s="59"/>
      <c r="E26" s="60"/>
      <c r="F26" s="58"/>
      <c r="G26" s="88"/>
      <c r="H26" s="69"/>
    </row>
    <row r="27" spans="1:8" ht="14.25" customHeight="1" x14ac:dyDescent="0.2">
      <c r="A27" s="81" t="s">
        <v>19</v>
      </c>
      <c r="B27" s="50" t="str">
        <f>Détail!B97</f>
        <v>IMPRÉVUS</v>
      </c>
      <c r="C27" s="55">
        <f>Détail!L97</f>
        <v>0</v>
      </c>
      <c r="D27" s="56">
        <f>Détail!M97</f>
        <v>0</v>
      </c>
      <c r="E27" s="86">
        <f>Détail!N97</f>
        <v>0</v>
      </c>
      <c r="F27" s="55">
        <f>Détail!P97</f>
        <v>0</v>
      </c>
      <c r="G27" s="86">
        <f>Détail!Q97</f>
        <v>0</v>
      </c>
      <c r="H27" s="76">
        <f>Détail!J97</f>
        <v>0</v>
      </c>
    </row>
    <row r="28" spans="1:8" ht="14.25" customHeight="1" x14ac:dyDescent="0.2">
      <c r="A28" s="49"/>
      <c r="B28" s="50"/>
      <c r="C28" s="55"/>
      <c r="D28" s="56"/>
      <c r="E28" s="87"/>
      <c r="F28" s="55"/>
      <c r="G28" s="89"/>
      <c r="H28" s="69"/>
    </row>
    <row r="29" spans="1:8" s="4" customFormat="1" ht="14.25" customHeight="1" x14ac:dyDescent="0.2">
      <c r="A29" s="20"/>
      <c r="B29" s="20" t="s">
        <v>4</v>
      </c>
      <c r="C29" s="75">
        <f>C14+C21+C24+C27</f>
        <v>0</v>
      </c>
      <c r="D29" s="75">
        <f t="shared" ref="D29:H29" si="2">D14+D21+D24+D27</f>
        <v>0</v>
      </c>
      <c r="E29" s="75">
        <f t="shared" si="2"/>
        <v>0</v>
      </c>
      <c r="F29" s="75">
        <f t="shared" si="2"/>
        <v>0</v>
      </c>
      <c r="G29" s="75">
        <f t="shared" si="2"/>
        <v>0</v>
      </c>
      <c r="H29" s="76">
        <f t="shared" si="2"/>
        <v>0</v>
      </c>
    </row>
    <row r="30" spans="1:8" s="4" customFormat="1" ht="14.25" customHeight="1" x14ac:dyDescent="0.2">
      <c r="C30" s="152"/>
      <c r="D30" s="152"/>
      <c r="E30" s="152"/>
      <c r="F30" s="152"/>
      <c r="G30" s="152"/>
      <c r="H30" s="152"/>
    </row>
    <row r="31" spans="1:8" s="4" customFormat="1" ht="14.25" customHeight="1" x14ac:dyDescent="0.2">
      <c r="A31" s="151"/>
      <c r="B31" s="151"/>
      <c r="C31" s="152"/>
      <c r="D31" s="152"/>
      <c r="E31" s="152"/>
      <c r="F31" s="152"/>
      <c r="G31" s="152"/>
      <c r="H31" s="152"/>
    </row>
    <row r="32" spans="1:8" ht="18" customHeight="1" x14ac:dyDescent="0.2">
      <c r="A32" s="150" t="s">
        <v>119</v>
      </c>
      <c r="B32" s="84"/>
      <c r="C32" s="70" t="str">
        <f>IF((C29+D29+E29)&lt;&gt;H29,"  Vérifier : les dépenses doivent être réparties en tant que 'Interne', 'Apparenté' ou 'Externe'","")</f>
        <v/>
      </c>
      <c r="D32" s="3"/>
      <c r="E32" s="3"/>
      <c r="F32" s="3"/>
      <c r="G32" s="3"/>
    </row>
    <row r="33" spans="1:8" ht="18" customHeight="1" x14ac:dyDescent="0.2">
      <c r="A33" s="150" t="s">
        <v>105</v>
      </c>
      <c r="B33" s="83"/>
      <c r="C33" s="70" t="str">
        <f>IF((F29+G29)&lt;&gt;H29,"  Vérifier : l'origine des coûts doit être 'Canadien' ou 'Non-Canadien'","")</f>
        <v/>
      </c>
      <c r="D33" s="3"/>
      <c r="E33" s="3"/>
      <c r="F33" s="3"/>
      <c r="G33" s="3"/>
    </row>
    <row r="34" spans="1:8" ht="18" customHeight="1" x14ac:dyDescent="0.2">
      <c r="A34" s="198" t="s">
        <v>106</v>
      </c>
      <c r="B34" s="200"/>
      <c r="C34" s="70" t="str">
        <f>IF(OR(H27&gt;(0.1*H29),H27&gt;(0.1*H29)),"  Vérifier : le poste G dépasse le plafond autorisé","")</f>
        <v/>
      </c>
      <c r="D34" s="3"/>
      <c r="E34" s="3"/>
      <c r="F34" s="3"/>
      <c r="G34" s="3"/>
    </row>
    <row r="35" spans="1:8" ht="18" customHeight="1" x14ac:dyDescent="0.2">
      <c r="A35" s="199"/>
      <c r="B35" s="201"/>
      <c r="C35" s="85" t="str">
        <f>IF(G29&gt;(0.25*H29),"  Vérifier : les coûts Canadiens représentent moins de 75% du budget","")</f>
        <v/>
      </c>
      <c r="D35" s="3"/>
      <c r="E35" s="3"/>
      <c r="F35" s="3"/>
      <c r="G35" s="3"/>
    </row>
    <row r="36" spans="1:8" ht="30" customHeight="1" x14ac:dyDescent="0.2">
      <c r="A36" s="196" t="s">
        <v>172</v>
      </c>
      <c r="B36" s="196"/>
      <c r="C36" s="196"/>
      <c r="D36" s="196"/>
      <c r="E36" s="196"/>
      <c r="F36" s="196"/>
      <c r="G36" s="196"/>
      <c r="H36" s="196"/>
    </row>
    <row r="38" spans="1:8" x14ac:dyDescent="0.2">
      <c r="A38" s="175" t="s">
        <v>168</v>
      </c>
    </row>
  </sheetData>
  <sheetProtection algorithmName="SHA-512" hashValue="KJzg7x+XpRaLRI/I/X9oPnqsZDLWN/AnDMT6XgwkZPc4V6n0CPCq08ZD/X52ETctPx9MYb9Tlq2fZ7zwS+E7NQ==" saltValue="isjRmz4fUCY1YJs5+EH0sQ==" spinCount="100000" sheet="1" selectLockedCells="1"/>
  <mergeCells count="6">
    <mergeCell ref="C10:E10"/>
    <mergeCell ref="F10:G10"/>
    <mergeCell ref="A36:H36"/>
    <mergeCell ref="E6:H6"/>
    <mergeCell ref="A34:A35"/>
    <mergeCell ref="B34:B35"/>
  </mergeCells>
  <phoneticPr fontId="0" type="noConversion"/>
  <printOptions horizontalCentered="1"/>
  <pageMargins left="0.55118110236220474" right="0.55118110236220474" top="0.94488188976377963" bottom="0.74803149606299213" header="0.51181102362204722" footer="0.51181102362204722"/>
  <pageSetup scale="70" firstPageNumber="2" orientation="landscape" r:id="rId1"/>
  <headerFooter alignWithMargins="0"/>
  <ignoredErrors>
    <ignoredError sqref="A13 A16:A18 A23 A19:A20" numberStoredAsText="1"/>
    <ignoredError sqref="B7:B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3"/>
  <sheetViews>
    <sheetView showGridLines="0" showRuler="0" zoomScaleNormal="100" workbookViewId="0">
      <selection activeCell="J99" sqref="J99"/>
    </sheetView>
  </sheetViews>
  <sheetFormatPr baseColWidth="10" defaultColWidth="8.88671875" defaultRowHeight="15" customHeight="1" x14ac:dyDescent="0.2"/>
  <cols>
    <col min="1" max="1" width="5" style="6" customWidth="1"/>
    <col min="2" max="2" width="53.109375" customWidth="1"/>
    <col min="3" max="3" width="56.5546875" customWidth="1"/>
    <col min="4" max="4" width="8.6640625" bestFit="1" customWidth="1"/>
    <col min="5" max="5" width="6.33203125" customWidth="1"/>
    <col min="6" max="6" width="9.21875" customWidth="1"/>
    <col min="7" max="7" width="11.33203125" customWidth="1"/>
    <col min="8" max="8" width="9.21875" customWidth="1"/>
    <col min="9" max="9" width="10.88671875" customWidth="1"/>
    <col min="10" max="10" width="11.5546875" customWidth="1"/>
    <col min="11" max="11" width="62" style="61" customWidth="1"/>
    <col min="12" max="12" width="8.109375" customWidth="1"/>
    <col min="13" max="13" width="8.33203125" customWidth="1"/>
    <col min="14" max="14" width="9.109375" customWidth="1"/>
    <col min="15" max="15" width="2.77734375" style="46" customWidth="1"/>
    <col min="16" max="16" width="13.21875" customWidth="1"/>
    <col min="17" max="17" width="14" customWidth="1"/>
  </cols>
  <sheetData>
    <row r="1" spans="1:15" ht="1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</row>
    <row r="2" spans="1:15" ht="15" customHeight="1" x14ac:dyDescent="0.25">
      <c r="H2" s="117"/>
      <c r="J2" s="117" t="s">
        <v>157</v>
      </c>
    </row>
    <row r="3" spans="1:15" ht="15" customHeight="1" x14ac:dyDescent="0.2">
      <c r="H3" s="116"/>
      <c r="J3" s="116" t="s">
        <v>160</v>
      </c>
    </row>
    <row r="4" spans="1:15" ht="15" customHeight="1" x14ac:dyDescent="0.2">
      <c r="G4" s="115"/>
      <c r="H4" s="115"/>
      <c r="J4" s="116" t="s">
        <v>141</v>
      </c>
    </row>
    <row r="5" spans="1:15" s="3" customFormat="1" ht="15" customHeight="1" x14ac:dyDescent="0.2">
      <c r="B5" s="114" t="s">
        <v>103</v>
      </c>
      <c r="C5" s="146" t="s">
        <v>130</v>
      </c>
      <c r="D5" s="51"/>
      <c r="E5" s="51"/>
      <c r="F5" s="51"/>
      <c r="G5" s="51"/>
    </row>
    <row r="6" spans="1:15" s="3" customFormat="1" ht="15" customHeight="1" x14ac:dyDescent="0.2">
      <c r="B6" s="114" t="s">
        <v>104</v>
      </c>
      <c r="C6" s="146" t="s">
        <v>130</v>
      </c>
      <c r="D6" s="51"/>
      <c r="E6" s="51"/>
      <c r="F6" s="51"/>
      <c r="G6" s="51"/>
    </row>
    <row r="7" spans="1:15" s="3" customFormat="1" ht="15" customHeight="1" x14ac:dyDescent="0.2">
      <c r="B7" s="114"/>
      <c r="C7" s="179"/>
      <c r="D7" s="51"/>
      <c r="E7" s="51"/>
      <c r="F7" s="51"/>
      <c r="G7" s="51"/>
    </row>
    <row r="8" spans="1:15" s="167" customFormat="1" ht="18" customHeight="1" x14ac:dyDescent="0.2">
      <c r="A8" s="186" t="s">
        <v>176</v>
      </c>
      <c r="B8" s="187"/>
      <c r="C8" s="187"/>
      <c r="D8" s="187"/>
      <c r="E8" s="187"/>
      <c r="F8" s="187"/>
      <c r="G8" s="187"/>
      <c r="H8" s="187"/>
      <c r="I8" s="187"/>
      <c r="J8" s="188"/>
      <c r="K8" s="169"/>
      <c r="O8" s="168"/>
    </row>
    <row r="9" spans="1:15" s="190" customFormat="1" ht="18" customHeight="1" x14ac:dyDescent="0.2">
      <c r="A9" s="216" t="s">
        <v>143</v>
      </c>
      <c r="B9" s="217"/>
      <c r="C9" s="217"/>
      <c r="D9" s="217"/>
      <c r="E9" s="217"/>
      <c r="F9" s="217"/>
      <c r="G9" s="217"/>
      <c r="H9" s="217"/>
      <c r="I9" s="217"/>
      <c r="J9" s="218"/>
      <c r="K9" s="189"/>
      <c r="O9" s="191"/>
    </row>
    <row r="10" spans="1:15" s="190" customFormat="1" ht="18" customHeight="1" x14ac:dyDescent="0.2">
      <c r="A10" s="219" t="s">
        <v>177</v>
      </c>
      <c r="B10" s="220"/>
      <c r="C10" s="220"/>
      <c r="D10" s="220"/>
      <c r="E10" s="220"/>
      <c r="F10" s="220"/>
      <c r="G10" s="220"/>
      <c r="H10" s="220"/>
      <c r="I10" s="220"/>
      <c r="J10" s="221"/>
      <c r="K10" s="189"/>
      <c r="O10" s="191"/>
    </row>
    <row r="11" spans="1:15" s="190" customFormat="1" ht="18" customHeight="1" x14ac:dyDescent="0.2">
      <c r="A11" s="278" t="s">
        <v>148</v>
      </c>
      <c r="B11" s="235"/>
      <c r="C11" s="235"/>
      <c r="D11" s="235"/>
      <c r="E11" s="235"/>
      <c r="F11" s="235"/>
      <c r="G11" s="235"/>
      <c r="H11" s="235"/>
      <c r="I11" s="235"/>
      <c r="J11" s="236"/>
      <c r="K11" s="189"/>
      <c r="O11" s="191"/>
    </row>
    <row r="12" spans="1:15" s="190" customFormat="1" ht="18" customHeight="1" x14ac:dyDescent="0.2">
      <c r="A12" s="237"/>
      <c r="B12" s="235"/>
      <c r="C12" s="235"/>
      <c r="D12" s="235"/>
      <c r="E12" s="235"/>
      <c r="F12" s="235"/>
      <c r="G12" s="235"/>
      <c r="H12" s="235"/>
      <c r="I12" s="235"/>
      <c r="J12" s="236"/>
      <c r="K12" s="189"/>
      <c r="O12" s="191"/>
    </row>
    <row r="13" spans="1:15" s="190" customFormat="1" ht="18" customHeight="1" x14ac:dyDescent="0.2">
      <c r="A13" s="234" t="s">
        <v>151</v>
      </c>
      <c r="B13" s="235"/>
      <c r="C13" s="235"/>
      <c r="D13" s="235"/>
      <c r="E13" s="235"/>
      <c r="F13" s="235"/>
      <c r="G13" s="235"/>
      <c r="H13" s="235"/>
      <c r="I13" s="235"/>
      <c r="J13" s="236"/>
      <c r="K13" s="189"/>
      <c r="O13" s="191"/>
    </row>
    <row r="14" spans="1:15" s="190" customFormat="1" ht="18" customHeight="1" x14ac:dyDescent="0.2">
      <c r="A14" s="237"/>
      <c r="B14" s="235"/>
      <c r="C14" s="235"/>
      <c r="D14" s="235"/>
      <c r="E14" s="235"/>
      <c r="F14" s="235"/>
      <c r="G14" s="235"/>
      <c r="H14" s="235"/>
      <c r="I14" s="235"/>
      <c r="J14" s="236"/>
      <c r="K14" s="189"/>
      <c r="O14" s="191"/>
    </row>
    <row r="15" spans="1:15" s="190" customFormat="1" ht="18" customHeight="1" x14ac:dyDescent="0.2">
      <c r="A15" s="284" t="s">
        <v>156</v>
      </c>
      <c r="B15" s="285"/>
      <c r="C15" s="285"/>
      <c r="D15" s="285"/>
      <c r="E15" s="285"/>
      <c r="F15" s="285"/>
      <c r="G15" s="285"/>
      <c r="H15" s="285"/>
      <c r="I15" s="285"/>
      <c r="J15" s="286"/>
      <c r="K15" s="189"/>
      <c r="O15" s="191"/>
    </row>
    <row r="16" spans="1:15" ht="15" customHeight="1" thickBot="1" x14ac:dyDescent="0.25">
      <c r="A16" s="162"/>
      <c r="B16" s="162"/>
      <c r="C16" s="162"/>
      <c r="D16" s="162"/>
      <c r="E16" s="162"/>
      <c r="F16" s="162"/>
      <c r="G16" s="162"/>
      <c r="H16" s="162"/>
      <c r="I16" s="162"/>
      <c r="J16" s="162"/>
    </row>
    <row r="17" spans="1:17" s="3" customFormat="1" ht="20.25" customHeight="1" thickBot="1" x14ac:dyDescent="0.25">
      <c r="A17" s="224" t="s">
        <v>107</v>
      </c>
      <c r="B17" s="225"/>
      <c r="C17" s="225"/>
      <c r="D17" s="225"/>
      <c r="E17" s="225"/>
      <c r="F17" s="225"/>
      <c r="G17" s="225"/>
      <c r="H17" s="225"/>
      <c r="I17" s="225"/>
      <c r="J17" s="225"/>
      <c r="K17" s="163" t="s">
        <v>142</v>
      </c>
      <c r="L17" s="268" t="s">
        <v>146</v>
      </c>
      <c r="M17" s="269"/>
      <c r="N17" s="269"/>
      <c r="O17" s="269"/>
      <c r="P17" s="269"/>
      <c r="Q17" s="270"/>
    </row>
    <row r="18" spans="1:17" ht="14.25" customHeight="1" x14ac:dyDescent="0.2">
      <c r="A18" s="119" t="s">
        <v>117</v>
      </c>
      <c r="B18" s="32" t="s">
        <v>116</v>
      </c>
      <c r="C18" s="33"/>
      <c r="D18" s="34"/>
      <c r="E18" s="34"/>
      <c r="F18" s="34"/>
      <c r="G18" s="34"/>
      <c r="H18" s="34"/>
      <c r="I18" s="34"/>
      <c r="J18" s="35"/>
    </row>
    <row r="19" spans="1:17" ht="14.25" customHeight="1" x14ac:dyDescent="0.2">
      <c r="A19" s="207" t="s">
        <v>0</v>
      </c>
      <c r="B19" s="209" t="s">
        <v>1</v>
      </c>
      <c r="C19" s="241" t="s">
        <v>120</v>
      </c>
      <c r="D19" s="242"/>
      <c r="E19" s="242"/>
      <c r="F19" s="242"/>
      <c r="G19" s="243"/>
      <c r="H19" s="41" t="s">
        <v>22</v>
      </c>
      <c r="I19" s="41" t="s">
        <v>23</v>
      </c>
      <c r="J19" s="253" t="s">
        <v>4</v>
      </c>
      <c r="L19" s="211" t="s">
        <v>24</v>
      </c>
      <c r="M19" s="212"/>
      <c r="N19" s="212"/>
      <c r="P19" s="205" t="s">
        <v>25</v>
      </c>
      <c r="Q19" s="206"/>
    </row>
    <row r="20" spans="1:17" ht="14.25" customHeight="1" x14ac:dyDescent="0.2">
      <c r="A20" s="208"/>
      <c r="B20" s="210"/>
      <c r="C20" s="244"/>
      <c r="D20" s="245"/>
      <c r="E20" s="245"/>
      <c r="F20" s="245"/>
      <c r="G20" s="246"/>
      <c r="H20" s="71" t="s">
        <v>27</v>
      </c>
      <c r="I20" s="71" t="s">
        <v>27</v>
      </c>
      <c r="J20" s="254"/>
      <c r="L20" s="26" t="s">
        <v>5</v>
      </c>
      <c r="M20" s="26" t="s">
        <v>6</v>
      </c>
      <c r="N20" s="26" t="s">
        <v>7</v>
      </c>
      <c r="P20" s="26" t="s">
        <v>8</v>
      </c>
      <c r="Q20" s="26" t="s">
        <v>9</v>
      </c>
    </row>
    <row r="21" spans="1:17" s="3" customFormat="1" x14ac:dyDescent="0.2">
      <c r="A21" s="247" t="s">
        <v>150</v>
      </c>
      <c r="B21" s="248"/>
      <c r="C21" s="248"/>
      <c r="D21" s="248"/>
      <c r="E21" s="248"/>
      <c r="F21" s="248"/>
      <c r="G21" s="248"/>
      <c r="H21" s="248"/>
      <c r="I21" s="248"/>
      <c r="J21" s="249"/>
      <c r="K21" s="61"/>
      <c r="L21" s="149"/>
      <c r="M21" s="149"/>
      <c r="N21" s="149"/>
      <c r="O21" s="46"/>
      <c r="P21" s="149"/>
      <c r="Q21" s="149"/>
    </row>
    <row r="22" spans="1:17" ht="14.25" customHeight="1" x14ac:dyDescent="0.2">
      <c r="A22" s="143">
        <v>1.05</v>
      </c>
      <c r="B22" s="144" t="s">
        <v>116</v>
      </c>
      <c r="C22" s="238"/>
      <c r="D22" s="239"/>
      <c r="E22" s="239"/>
      <c r="F22" s="239"/>
      <c r="G22" s="240"/>
      <c r="H22" s="48"/>
      <c r="I22" s="48"/>
      <c r="J22" s="158"/>
      <c r="K22" s="61" t="str">
        <f>IF(J22&gt;$J$82*0.1,"Supérieur au plafond de 10%! ( Ignorer si non-actionnaire )  ","")&amp;IF(J22&lt;&gt;0,IF(H22="","Répartir les coûts!  ",""),"")&amp;IF(J22&lt;&gt;0,IF(I22="","Indiquer l'origine!",""),"")</f>
        <v/>
      </c>
      <c r="L22" s="82" t="str">
        <f>IF(H22="Interne",J22,"-")</f>
        <v>-</v>
      </c>
      <c r="M22" s="82" t="str">
        <f>IF(H22="Apparenté",J22,"-")</f>
        <v>-</v>
      </c>
      <c r="N22" s="82" t="str">
        <f>IF(H22="Externe",J22,"-")</f>
        <v>-</v>
      </c>
      <c r="P22" s="82" t="str">
        <f>IF($I22="Canadien",IF(OR($J22="",$J22=0),"-",$J22),"-")</f>
        <v>-</v>
      </c>
      <c r="Q22" s="82" t="str">
        <f>IF($I22="Non-Canadien",IF(OR($J22="",$J22=0),"-",$J22),"-")</f>
        <v>-</v>
      </c>
    </row>
    <row r="23" spans="1:17" ht="14.25" customHeight="1" x14ac:dyDescent="0.2">
      <c r="A23" s="18"/>
      <c r="B23" s="171"/>
      <c r="C23" s="238"/>
      <c r="D23" s="239"/>
      <c r="E23" s="239"/>
      <c r="F23" s="239"/>
      <c r="G23" s="240"/>
      <c r="H23" s="48"/>
      <c r="I23" s="48"/>
      <c r="J23" s="158"/>
      <c r="K23" s="61" t="str">
        <f>IF(J23&gt;$J$82*0.1,"Supérieur au plafond de 10%! ( Ignorer si non-actionnaire )  ","")&amp;IF(J23&lt;&gt;0,IF(H23="","Répartir les coûts!  ",""),"")&amp;IF(J23&lt;&gt;0,IF(I23="","Indiquer l'origine!",""),"")</f>
        <v/>
      </c>
      <c r="L23" s="82" t="str">
        <f>IF(H23="Interne",J23,"-")</f>
        <v>-</v>
      </c>
      <c r="M23" s="82" t="str">
        <f>IF(H23="Apparenté",J23,"-")</f>
        <v>-</v>
      </c>
      <c r="N23" s="82" t="str">
        <f>IF(H23="Externe",J23,"-")</f>
        <v>-</v>
      </c>
      <c r="P23" s="82" t="str">
        <f>IF($I23="Canadien",IF(OR($J23="",$J23=0),"-",$J23),"-")</f>
        <v>-</v>
      </c>
      <c r="Q23" s="82" t="str">
        <f>IF($I23="Non-Canadien",IF(OR($J23="",$J23=0),"-",$J23),"-")</f>
        <v>-</v>
      </c>
    </row>
    <row r="24" spans="1:17" ht="14.25" customHeight="1" x14ac:dyDescent="0.2">
      <c r="A24" s="81" t="s">
        <v>117</v>
      </c>
      <c r="B24" s="37" t="s">
        <v>118</v>
      </c>
      <c r="C24" s="229"/>
      <c r="D24" s="230"/>
      <c r="E24" s="230"/>
      <c r="F24" s="230"/>
      <c r="G24" s="230"/>
      <c r="H24" s="230"/>
      <c r="I24" s="228"/>
      <c r="J24" s="80">
        <f>ROUND(SUM(J22:J23),0)</f>
        <v>0</v>
      </c>
      <c r="L24" s="113">
        <f>ROUND(SUM(L22:L23),0)</f>
        <v>0</v>
      </c>
      <c r="M24" s="113">
        <f>ROUND(SUM(M22:M23),0)</f>
        <v>0</v>
      </c>
      <c r="N24" s="113">
        <f>ROUND(SUM(N22:N23),0)</f>
        <v>0</v>
      </c>
      <c r="P24" s="113">
        <f>ROUND(SUM(P22:P23),0)</f>
        <v>0</v>
      </c>
      <c r="Q24" s="113">
        <f>ROUND(SUM(Q22:Q23),0)</f>
        <v>0</v>
      </c>
    </row>
    <row r="25" spans="1:17" ht="14.25" customHeight="1" x14ac:dyDescent="0.2">
      <c r="A25" s="120"/>
      <c r="B25" s="92"/>
      <c r="C25" s="92"/>
      <c r="D25" s="93"/>
      <c r="E25" s="93"/>
      <c r="F25" s="93"/>
      <c r="G25" s="93"/>
      <c r="H25" s="93"/>
      <c r="I25" s="93"/>
      <c r="J25" s="94"/>
      <c r="L25" s="122"/>
      <c r="M25" s="122"/>
      <c r="N25" s="122"/>
      <c r="O25" s="122"/>
      <c r="P25" s="122"/>
      <c r="Q25" s="122"/>
    </row>
    <row r="26" spans="1:17" s="1" customFormat="1" ht="19.5" customHeight="1" x14ac:dyDescent="0.25">
      <c r="A26" s="119" t="s">
        <v>10</v>
      </c>
      <c r="B26" s="32" t="s">
        <v>20</v>
      </c>
      <c r="C26" s="33"/>
      <c r="D26" s="34"/>
      <c r="E26" s="34"/>
      <c r="F26" s="34"/>
      <c r="G26" s="34"/>
      <c r="H26" s="34"/>
      <c r="I26" s="34"/>
      <c r="J26" s="35"/>
      <c r="K26" s="61"/>
      <c r="O26" s="46"/>
    </row>
    <row r="27" spans="1:17" s="3" customFormat="1" ht="15" customHeight="1" x14ac:dyDescent="0.2">
      <c r="A27" s="207" t="s">
        <v>0</v>
      </c>
      <c r="B27" s="209" t="s">
        <v>1</v>
      </c>
      <c r="C27" s="263" t="s">
        <v>21</v>
      </c>
      <c r="D27" s="264"/>
      <c r="E27" s="264"/>
      <c r="F27" s="264"/>
      <c r="G27" s="265"/>
      <c r="H27" s="41" t="s">
        <v>22</v>
      </c>
      <c r="I27" s="41" t="s">
        <v>23</v>
      </c>
      <c r="J27" s="253" t="s">
        <v>4</v>
      </c>
      <c r="K27" s="61"/>
      <c r="L27" s="211" t="s">
        <v>24</v>
      </c>
      <c r="M27" s="212"/>
      <c r="N27" s="212"/>
      <c r="O27" s="46"/>
      <c r="P27" s="205" t="s">
        <v>25</v>
      </c>
      <c r="Q27" s="206"/>
    </row>
    <row r="28" spans="1:17" s="38" customFormat="1" ht="15" customHeight="1" x14ac:dyDescent="0.2">
      <c r="A28" s="208"/>
      <c r="B28" s="210"/>
      <c r="C28" s="274" t="s">
        <v>26</v>
      </c>
      <c r="D28" s="275"/>
      <c r="E28" s="275"/>
      <c r="F28" s="275"/>
      <c r="G28" s="276"/>
      <c r="H28" s="71" t="s">
        <v>27</v>
      </c>
      <c r="I28" s="71" t="s">
        <v>27</v>
      </c>
      <c r="J28" s="254"/>
      <c r="K28" s="61"/>
      <c r="L28" s="26" t="s">
        <v>5</v>
      </c>
      <c r="M28" s="26" t="s">
        <v>6</v>
      </c>
      <c r="N28" s="26" t="s">
        <v>7</v>
      </c>
      <c r="O28" s="46"/>
      <c r="P28" s="26" t="s">
        <v>8</v>
      </c>
      <c r="Q28" s="26" t="s">
        <v>9</v>
      </c>
    </row>
    <row r="29" spans="1:17" s="38" customFormat="1" ht="12.75" x14ac:dyDescent="0.2">
      <c r="A29" s="213" t="s">
        <v>28</v>
      </c>
      <c r="B29" s="214"/>
      <c r="C29" s="214"/>
      <c r="D29" s="214"/>
      <c r="E29" s="214"/>
      <c r="F29" s="214"/>
      <c r="G29" s="214"/>
      <c r="H29" s="214"/>
      <c r="I29" s="214"/>
      <c r="J29" s="215"/>
      <c r="K29" s="61"/>
      <c r="L29" s="149"/>
      <c r="M29" s="149"/>
      <c r="N29" s="149"/>
      <c r="O29" s="46"/>
      <c r="P29" s="149"/>
      <c r="Q29" s="149"/>
    </row>
    <row r="30" spans="1:17" s="3" customFormat="1" ht="15" customHeight="1" x14ac:dyDescent="0.2">
      <c r="A30" s="18" t="s">
        <v>29</v>
      </c>
      <c r="B30" s="23" t="s">
        <v>30</v>
      </c>
      <c r="C30" s="279"/>
      <c r="D30" s="280"/>
      <c r="E30" s="280"/>
      <c r="F30" s="280"/>
      <c r="G30" s="281"/>
      <c r="H30" s="48"/>
      <c r="I30" s="48"/>
      <c r="J30" s="39"/>
      <c r="K30" s="61" t="str">
        <f>IF(J30&lt;&gt;0,IF(H30="","Répartir les coûts!  ",""),"")&amp;IF(J30&lt;&gt;0,IF(I30="","Indiquer l'origine!",""),"")</f>
        <v/>
      </c>
      <c r="L30" s="82" t="str">
        <f t="shared" ref="L30:L31" si="0">IF(H30="Interne",J30,"-")</f>
        <v>-</v>
      </c>
      <c r="M30" s="82" t="str">
        <f t="shared" ref="M30:M31" si="1">IF(H30="Apparenté",J30,"-")</f>
        <v>-</v>
      </c>
      <c r="N30" s="82" t="str">
        <f>IF(H30="Externe",J30,"-")</f>
        <v>-</v>
      </c>
      <c r="O30" s="46"/>
      <c r="P30" s="82" t="str">
        <f t="shared" ref="P30:P31" si="2">IF($I30="Canadien",IF(OR($J30="",$J30=0),"-",$J30),"-")</f>
        <v>-</v>
      </c>
      <c r="Q30" s="82" t="str">
        <f t="shared" ref="Q30:Q31" si="3">IF($I30="Non-Canadien",IF(OR($J30="",$J30=0),"-",$J30),"-")</f>
        <v>-</v>
      </c>
    </row>
    <row r="31" spans="1:17" s="3" customFormat="1" ht="15" customHeight="1" x14ac:dyDescent="0.2">
      <c r="A31" s="29" t="s">
        <v>31</v>
      </c>
      <c r="B31" s="23" t="s">
        <v>32</v>
      </c>
      <c r="C31" s="202"/>
      <c r="D31" s="203"/>
      <c r="E31" s="203"/>
      <c r="F31" s="203"/>
      <c r="G31" s="204"/>
      <c r="H31" s="48"/>
      <c r="I31" s="48"/>
      <c r="J31" s="39"/>
      <c r="K31" s="61" t="str">
        <f>IF(J31&lt;&gt;0,IF(H31="","Répartir les coûts!  ",""),"")&amp;IF(J31&lt;&gt;0,IF(I31="","Indiquer l'origine!",""),"")</f>
        <v/>
      </c>
      <c r="L31" s="82" t="str">
        <f t="shared" si="0"/>
        <v>-</v>
      </c>
      <c r="M31" s="82" t="str">
        <f t="shared" si="1"/>
        <v>-</v>
      </c>
      <c r="N31" s="82" t="str">
        <f>IF(H31="Externe",J31,"-")</f>
        <v>-</v>
      </c>
      <c r="O31" s="46"/>
      <c r="P31" s="82" t="str">
        <f t="shared" si="2"/>
        <v>-</v>
      </c>
      <c r="Q31" s="82" t="str">
        <f t="shared" si="3"/>
        <v>-</v>
      </c>
    </row>
    <row r="32" spans="1:17" s="4" customFormat="1" ht="15" customHeight="1" x14ac:dyDescent="0.2">
      <c r="A32" s="41" t="s">
        <v>10</v>
      </c>
      <c r="B32" s="42" t="s">
        <v>33</v>
      </c>
      <c r="C32" s="226"/>
      <c r="D32" s="227"/>
      <c r="E32" s="227"/>
      <c r="F32" s="227"/>
      <c r="G32" s="227"/>
      <c r="H32" s="227"/>
      <c r="I32" s="228"/>
      <c r="J32" s="80">
        <f>ROUND(SUM(J30:J31),0)</f>
        <v>0</v>
      </c>
      <c r="K32" s="61"/>
      <c r="L32" s="111">
        <f>ROUND(SUM(L30:L31),0)</f>
        <v>0</v>
      </c>
      <c r="M32" s="111">
        <f>ROUND(SUM(M30:M31),0)</f>
        <v>0</v>
      </c>
      <c r="N32" s="111">
        <f>ROUND(SUM(N30:N31),0)</f>
        <v>0</v>
      </c>
      <c r="O32" s="46"/>
      <c r="P32" s="111">
        <f>ROUND(SUM(P30:P31),0)</f>
        <v>0</v>
      </c>
      <c r="Q32" s="111">
        <f>ROUND(SUM(Q30:Q31),0)</f>
        <v>0</v>
      </c>
    </row>
    <row r="33" spans="1:17" s="4" customFormat="1" ht="15" customHeight="1" x14ac:dyDescent="0.2">
      <c r="A33" s="130"/>
      <c r="B33" s="131"/>
      <c r="C33" s="45"/>
      <c r="D33" s="45"/>
      <c r="E33" s="45"/>
      <c r="F33" s="45"/>
      <c r="G33" s="45"/>
      <c r="H33" s="45"/>
      <c r="I33" s="45"/>
      <c r="J33" s="133"/>
      <c r="K33" s="61"/>
      <c r="L33" s="112"/>
      <c r="M33" s="112"/>
      <c r="N33" s="112"/>
      <c r="O33" s="46"/>
      <c r="P33" s="112"/>
      <c r="Q33" s="112"/>
    </row>
    <row r="34" spans="1:17" s="4" customFormat="1" ht="15" customHeight="1" x14ac:dyDescent="0.2">
      <c r="A34" s="91"/>
      <c r="B34" s="92"/>
      <c r="C34" s="92"/>
      <c r="D34" s="93"/>
      <c r="E34" s="93"/>
      <c r="F34" s="93"/>
      <c r="G34" s="93"/>
      <c r="H34" s="93"/>
      <c r="I34" s="123" t="s">
        <v>123</v>
      </c>
      <c r="J34" s="192">
        <f>SUM(J24+J32)</f>
        <v>0</v>
      </c>
      <c r="K34" s="61"/>
      <c r="L34" s="112"/>
      <c r="M34" s="112"/>
      <c r="N34" s="112"/>
      <c r="O34" s="46"/>
      <c r="P34" s="112"/>
      <c r="Q34" s="112"/>
    </row>
    <row r="35" spans="1:17" s="3" customFormat="1" ht="15" customHeight="1" thickBot="1" x14ac:dyDescent="0.25">
      <c r="A35" s="91"/>
      <c r="B35" s="92"/>
      <c r="C35" s="9"/>
      <c r="D35" s="9"/>
      <c r="E35" s="9"/>
      <c r="F35" s="9"/>
      <c r="G35" s="9"/>
      <c r="H35" s="9"/>
      <c r="I35" s="9"/>
      <c r="J35" s="94"/>
      <c r="K35" s="61"/>
      <c r="O35" s="46"/>
    </row>
    <row r="36" spans="1:17" s="15" customFormat="1" ht="21.75" customHeight="1" thickBot="1" x14ac:dyDescent="0.25">
      <c r="A36" s="129" t="s">
        <v>34</v>
      </c>
      <c r="B36" s="43"/>
      <c r="C36" s="43"/>
      <c r="D36" s="43"/>
      <c r="E36" s="43"/>
      <c r="F36" s="43"/>
      <c r="G36" s="43"/>
      <c r="H36" s="43"/>
      <c r="I36" s="43"/>
      <c r="J36" s="44"/>
      <c r="K36" s="95"/>
      <c r="O36" s="46"/>
    </row>
    <row r="37" spans="1:17" ht="15" customHeight="1" x14ac:dyDescent="0.2">
      <c r="A37" s="213" t="s">
        <v>144</v>
      </c>
      <c r="B37" s="214"/>
      <c r="C37" s="214"/>
      <c r="D37" s="214"/>
      <c r="E37" s="214"/>
      <c r="F37" s="214"/>
      <c r="G37" s="214"/>
      <c r="H37" s="214"/>
      <c r="I37" s="214"/>
      <c r="J37" s="215"/>
    </row>
    <row r="38" spans="1:17" s="1" customFormat="1" ht="19.5" customHeight="1" x14ac:dyDescent="0.25">
      <c r="A38" s="28" t="s">
        <v>11</v>
      </c>
      <c r="B38" s="32" t="s">
        <v>35</v>
      </c>
      <c r="C38" s="33"/>
      <c r="D38" s="34"/>
      <c r="E38" s="34"/>
      <c r="F38" s="34"/>
      <c r="G38" s="34"/>
      <c r="H38" s="34"/>
      <c r="I38" s="34"/>
      <c r="J38" s="35"/>
      <c r="K38" s="61"/>
      <c r="O38" s="46"/>
    </row>
    <row r="39" spans="1:17" x14ac:dyDescent="0.2">
      <c r="A39" s="207" t="s">
        <v>0</v>
      </c>
      <c r="B39" s="209" t="s">
        <v>1</v>
      </c>
      <c r="C39" s="209" t="s">
        <v>36</v>
      </c>
      <c r="D39" s="222" t="s">
        <v>37</v>
      </c>
      <c r="E39" s="266" t="s">
        <v>125</v>
      </c>
      <c r="F39" s="267"/>
      <c r="G39" s="47" t="s">
        <v>126</v>
      </c>
      <c r="H39" s="258" t="s">
        <v>24</v>
      </c>
      <c r="I39" s="258" t="s">
        <v>25</v>
      </c>
      <c r="J39" s="253" t="s">
        <v>4</v>
      </c>
      <c r="L39" s="211" t="s">
        <v>24</v>
      </c>
      <c r="M39" s="212"/>
      <c r="N39" s="212"/>
      <c r="P39" s="205" t="s">
        <v>25</v>
      </c>
      <c r="Q39" s="206"/>
    </row>
    <row r="40" spans="1:17" ht="33.950000000000003" customHeight="1" x14ac:dyDescent="0.2">
      <c r="A40" s="208"/>
      <c r="B40" s="210"/>
      <c r="C40" s="210"/>
      <c r="D40" s="223"/>
      <c r="E40" s="138" t="s">
        <v>127</v>
      </c>
      <c r="F40" s="139" t="s">
        <v>128</v>
      </c>
      <c r="G40" s="137" t="s">
        <v>134</v>
      </c>
      <c r="H40" s="259"/>
      <c r="I40" s="259"/>
      <c r="J40" s="254"/>
      <c r="L40" s="26" t="s">
        <v>5</v>
      </c>
      <c r="M40" s="26" t="s">
        <v>6</v>
      </c>
      <c r="N40" s="26" t="s">
        <v>7</v>
      </c>
      <c r="P40" s="26" t="s">
        <v>8</v>
      </c>
      <c r="Q40" s="26" t="s">
        <v>9</v>
      </c>
    </row>
    <row r="41" spans="1:17" s="3" customFormat="1" x14ac:dyDescent="0.2">
      <c r="A41" s="247" t="s">
        <v>149</v>
      </c>
      <c r="B41" s="248"/>
      <c r="C41" s="248"/>
      <c r="D41" s="248"/>
      <c r="E41" s="248"/>
      <c r="F41" s="248"/>
      <c r="G41" s="248"/>
      <c r="H41" s="248"/>
      <c r="I41" s="248"/>
      <c r="J41" s="249"/>
      <c r="K41" s="61"/>
      <c r="L41" s="149"/>
      <c r="M41" s="149"/>
      <c r="N41" s="149"/>
      <c r="O41" s="46"/>
      <c r="P41" s="149"/>
      <c r="Q41" s="149"/>
    </row>
    <row r="42" spans="1:17" ht="23.25" customHeight="1" x14ac:dyDescent="0.2">
      <c r="A42" s="143" t="s">
        <v>39</v>
      </c>
      <c r="B42" s="144" t="s">
        <v>138</v>
      </c>
      <c r="C42" s="19"/>
      <c r="D42" s="24">
        <v>1</v>
      </c>
      <c r="E42" s="140"/>
      <c r="F42" s="48"/>
      <c r="G42" s="24"/>
      <c r="H42" s="48"/>
      <c r="I42" s="48"/>
      <c r="J42" s="25">
        <f>D42*E42*G42</f>
        <v>0</v>
      </c>
      <c r="K42" s="61" t="str">
        <f>IF(E42&lt;&gt;0,IF(F42="","Choisir la base de la durée!  ",""),"")&amp;IF(E42&lt;&gt;0,IF(H42="","Répartir les coûts!  ",""),"")&amp;IF(E42&lt;&gt;0,IF(I42="","Indiquer l'origine!",""),"")</f>
        <v/>
      </c>
      <c r="L42" s="82" t="str">
        <f t="shared" ref="L42" si="4">IF(H42="Interne",J42,"-")</f>
        <v>-</v>
      </c>
      <c r="M42" s="82" t="str">
        <f t="shared" ref="M42" si="5">IF(H42="Apparenté",J42,"-")</f>
        <v>-</v>
      </c>
      <c r="N42" s="82" t="str">
        <f t="shared" ref="N42" si="6">IF(H42="Externe",J42,"-")</f>
        <v>-</v>
      </c>
      <c r="P42" s="82" t="str">
        <f>IF($I42="Canadien",IF(OR($J42="",$J42=0),"-",$J42),"-")</f>
        <v>-</v>
      </c>
      <c r="Q42" s="82" t="str">
        <f>IF($I42="Non-Canadien",IF(OR($J42="",$J42=0),"-",$J42),"-")</f>
        <v>-</v>
      </c>
    </row>
    <row r="43" spans="1:17" s="1" customFormat="1" ht="15" customHeight="1" x14ac:dyDescent="0.25">
      <c r="A43" s="30" t="s">
        <v>11</v>
      </c>
      <c r="B43" s="37" t="s">
        <v>40</v>
      </c>
      <c r="C43" s="231"/>
      <c r="D43" s="232"/>
      <c r="E43" s="232"/>
      <c r="F43" s="232"/>
      <c r="G43" s="232"/>
      <c r="H43" s="232"/>
      <c r="I43" s="233"/>
      <c r="J43" s="80">
        <f>ROUND(SUM(J42),0)</f>
        <v>0</v>
      </c>
      <c r="K43" s="61"/>
      <c r="L43" s="111">
        <f>ROUND(SUM(L42),0)</f>
        <v>0</v>
      </c>
      <c r="M43" s="111">
        <f>ROUND(SUM(M42),0)</f>
        <v>0</v>
      </c>
      <c r="N43" s="111">
        <f>ROUND(SUM(N42),0)</f>
        <v>0</v>
      </c>
      <c r="O43" s="46"/>
      <c r="P43" s="111">
        <f>ROUND(SUM(P42),0)</f>
        <v>0</v>
      </c>
      <c r="Q43" s="111">
        <f>ROUND(SUM(Q42),0)</f>
        <v>0</v>
      </c>
    </row>
    <row r="44" spans="1:17" s="1" customFormat="1" ht="15" customHeight="1" x14ac:dyDescent="0.25">
      <c r="A44" s="91"/>
      <c r="B44" s="92"/>
      <c r="C44" s="92"/>
      <c r="D44" s="93"/>
      <c r="E44" s="93"/>
      <c r="F44" s="93"/>
      <c r="G44" s="93"/>
      <c r="H44" s="93"/>
      <c r="I44" s="93"/>
      <c r="J44" s="94"/>
      <c r="K44" s="61"/>
      <c r="L44" s="112"/>
      <c r="M44" s="112"/>
      <c r="N44" s="112"/>
      <c r="O44" s="46"/>
      <c r="P44" s="112"/>
      <c r="Q44" s="112"/>
    </row>
    <row r="45" spans="1:17" s="1" customFormat="1" ht="19.5" customHeight="1" x14ac:dyDescent="0.25">
      <c r="A45" s="28" t="s">
        <v>12</v>
      </c>
      <c r="B45" s="32" t="s">
        <v>41</v>
      </c>
      <c r="C45" s="33"/>
      <c r="D45" s="34"/>
      <c r="E45" s="34"/>
      <c r="F45" s="34"/>
      <c r="G45" s="34"/>
      <c r="H45" s="34"/>
      <c r="I45" s="34"/>
      <c r="J45" s="35"/>
      <c r="K45" s="61"/>
      <c r="O45" s="46"/>
    </row>
    <row r="46" spans="1:17" ht="15" customHeight="1" x14ac:dyDescent="0.2">
      <c r="A46" s="207" t="s">
        <v>0</v>
      </c>
      <c r="B46" s="209" t="s">
        <v>1</v>
      </c>
      <c r="C46" s="209" t="s">
        <v>36</v>
      </c>
      <c r="D46" s="222" t="s">
        <v>37</v>
      </c>
      <c r="E46" s="266" t="s">
        <v>125</v>
      </c>
      <c r="F46" s="267"/>
      <c r="G46" s="47" t="s">
        <v>126</v>
      </c>
      <c r="H46" s="258" t="s">
        <v>24</v>
      </c>
      <c r="I46" s="258" t="s">
        <v>25</v>
      </c>
      <c r="J46" s="253" t="s">
        <v>4</v>
      </c>
      <c r="L46" s="211" t="s">
        <v>24</v>
      </c>
      <c r="M46" s="212"/>
      <c r="N46" s="212"/>
      <c r="P46" s="205" t="s">
        <v>25</v>
      </c>
      <c r="Q46" s="206"/>
    </row>
    <row r="47" spans="1:17" ht="33.950000000000003" customHeight="1" x14ac:dyDescent="0.2">
      <c r="A47" s="208"/>
      <c r="B47" s="210"/>
      <c r="C47" s="210"/>
      <c r="D47" s="223"/>
      <c r="E47" s="138" t="s">
        <v>127</v>
      </c>
      <c r="F47" s="139" t="s">
        <v>128</v>
      </c>
      <c r="G47" s="137" t="s">
        <v>38</v>
      </c>
      <c r="H47" s="259"/>
      <c r="I47" s="259"/>
      <c r="J47" s="254"/>
      <c r="L47" s="26" t="s">
        <v>5</v>
      </c>
      <c r="M47" s="26" t="s">
        <v>6</v>
      </c>
      <c r="N47" s="26" t="s">
        <v>7</v>
      </c>
      <c r="P47" s="26" t="s">
        <v>8</v>
      </c>
      <c r="Q47" s="26" t="s">
        <v>9</v>
      </c>
    </row>
    <row r="48" spans="1:17" ht="15" customHeight="1" x14ac:dyDescent="0.2">
      <c r="A48" s="143" t="s">
        <v>42</v>
      </c>
      <c r="B48" s="142" t="s">
        <v>159</v>
      </c>
      <c r="C48" s="19"/>
      <c r="D48" s="24">
        <v>1</v>
      </c>
      <c r="E48" s="140"/>
      <c r="F48" s="48"/>
      <c r="G48" s="24"/>
      <c r="H48" s="48"/>
      <c r="I48" s="48"/>
      <c r="J48" s="25">
        <f t="shared" ref="J48:J52" si="7">D48*E48*G48</f>
        <v>0</v>
      </c>
      <c r="K48" s="61" t="str">
        <f t="shared" ref="K48:K52" si="8">IF(E48&lt;&gt;0,IF(F48="","Choisir la base de la durée!  ",""),"")&amp;IF(E48&lt;&gt;0,IF(H48="","Répartir les coûts!  ",""),"")&amp;IF(E48&lt;&gt;0,IF(I48="","Indiquer l'origine!",""),"")</f>
        <v/>
      </c>
      <c r="L48" s="82" t="str">
        <f t="shared" ref="L48:L52" si="9">IF(H48="Interne",J48,"-")</f>
        <v>-</v>
      </c>
      <c r="M48" s="82" t="str">
        <f t="shared" ref="M48:M52" si="10">IF(H48="Apparenté",J48,"-")</f>
        <v>-</v>
      </c>
      <c r="N48" s="82" t="str">
        <f t="shared" ref="N48:N52" si="11">IF(H48="Externe",J48,"-")</f>
        <v>-</v>
      </c>
      <c r="P48" s="82" t="str">
        <f t="shared" ref="P48:P52" si="12">IF($I48="Canadien",IF(OR($J48="",$J48=0),"-",$J48),"-")</f>
        <v>-</v>
      </c>
      <c r="Q48" s="82" t="str">
        <f t="shared" ref="Q48:Q52" si="13">IF($I48="Non-Canadien",IF(OR($J48="",$J48=0),"-",$J48),"-")</f>
        <v>-</v>
      </c>
    </row>
    <row r="49" spans="1:17" ht="15" customHeight="1" x14ac:dyDescent="0.2">
      <c r="A49" s="18" t="s">
        <v>43</v>
      </c>
      <c r="B49" s="27" t="s">
        <v>108</v>
      </c>
      <c r="C49" s="19"/>
      <c r="D49" s="134">
        <v>1</v>
      </c>
      <c r="E49" s="134"/>
      <c r="F49" s="48"/>
      <c r="G49" s="134"/>
      <c r="H49" s="48"/>
      <c r="I49" s="48"/>
      <c r="J49" s="135">
        <f t="shared" si="7"/>
        <v>0</v>
      </c>
      <c r="K49" s="61" t="str">
        <f t="shared" si="8"/>
        <v/>
      </c>
      <c r="L49" s="136" t="str">
        <f t="shared" si="9"/>
        <v>-</v>
      </c>
      <c r="M49" s="136" t="str">
        <f t="shared" si="10"/>
        <v>-</v>
      </c>
      <c r="N49" s="136" t="str">
        <f t="shared" si="11"/>
        <v>-</v>
      </c>
      <c r="P49" s="136" t="str">
        <f t="shared" si="12"/>
        <v>-</v>
      </c>
      <c r="Q49" s="136" t="str">
        <f t="shared" si="13"/>
        <v>-</v>
      </c>
    </row>
    <row r="50" spans="1:17" s="5" customFormat="1" ht="15" customHeight="1" x14ac:dyDescent="0.2">
      <c r="A50" s="18" t="s">
        <v>44</v>
      </c>
      <c r="B50" s="27" t="s">
        <v>109</v>
      </c>
      <c r="C50" s="19"/>
      <c r="D50" s="24">
        <v>1</v>
      </c>
      <c r="E50" s="140"/>
      <c r="F50" s="48"/>
      <c r="G50" s="24"/>
      <c r="H50" s="48"/>
      <c r="I50" s="48"/>
      <c r="J50" s="25">
        <f t="shared" si="7"/>
        <v>0</v>
      </c>
      <c r="K50" s="61" t="str">
        <f t="shared" si="8"/>
        <v/>
      </c>
      <c r="L50" s="82" t="str">
        <f t="shared" si="9"/>
        <v>-</v>
      </c>
      <c r="M50" s="82" t="str">
        <f t="shared" si="10"/>
        <v>-</v>
      </c>
      <c r="N50" s="82" t="str">
        <f t="shared" si="11"/>
        <v>-</v>
      </c>
      <c r="O50" s="46"/>
      <c r="P50" s="82" t="str">
        <f t="shared" si="12"/>
        <v>-</v>
      </c>
      <c r="Q50" s="82" t="str">
        <f t="shared" si="13"/>
        <v>-</v>
      </c>
    </row>
    <row r="51" spans="1:17" s="4" customFormat="1" ht="15" customHeight="1" x14ac:dyDescent="0.2">
      <c r="A51" s="18" t="s">
        <v>45</v>
      </c>
      <c r="B51" s="27" t="s">
        <v>110</v>
      </c>
      <c r="C51" s="19"/>
      <c r="D51" s="24">
        <v>1</v>
      </c>
      <c r="E51" s="140"/>
      <c r="F51" s="48"/>
      <c r="G51" s="24"/>
      <c r="H51" s="48"/>
      <c r="I51" s="48"/>
      <c r="J51" s="25">
        <f t="shared" si="7"/>
        <v>0</v>
      </c>
      <c r="K51" s="61" t="str">
        <f t="shared" si="8"/>
        <v/>
      </c>
      <c r="L51" s="82" t="str">
        <f t="shared" si="9"/>
        <v>-</v>
      </c>
      <c r="M51" s="82" t="str">
        <f t="shared" si="10"/>
        <v>-</v>
      </c>
      <c r="N51" s="82" t="str">
        <f t="shared" si="11"/>
        <v>-</v>
      </c>
      <c r="O51" s="46"/>
      <c r="P51" s="82" t="str">
        <f t="shared" si="12"/>
        <v>-</v>
      </c>
      <c r="Q51" s="82" t="str">
        <f t="shared" si="13"/>
        <v>-</v>
      </c>
    </row>
    <row r="52" spans="1:17" ht="15" customHeight="1" x14ac:dyDescent="0.2">
      <c r="A52" s="18" t="s">
        <v>46</v>
      </c>
      <c r="B52" s="27" t="s">
        <v>47</v>
      </c>
      <c r="C52" s="19"/>
      <c r="D52" s="24">
        <v>1</v>
      </c>
      <c r="E52" s="140"/>
      <c r="F52" s="48"/>
      <c r="G52" s="24"/>
      <c r="H52" s="48"/>
      <c r="I52" s="48"/>
      <c r="J52" s="25">
        <f t="shared" si="7"/>
        <v>0</v>
      </c>
      <c r="K52" s="61" t="str">
        <f t="shared" si="8"/>
        <v/>
      </c>
      <c r="L52" s="82" t="str">
        <f t="shared" si="9"/>
        <v>-</v>
      </c>
      <c r="M52" s="82" t="str">
        <f t="shared" si="10"/>
        <v>-</v>
      </c>
      <c r="N52" s="82" t="str">
        <f t="shared" si="11"/>
        <v>-</v>
      </c>
      <c r="P52" s="82" t="str">
        <f t="shared" si="12"/>
        <v>-</v>
      </c>
      <c r="Q52" s="82" t="str">
        <f t="shared" si="13"/>
        <v>-</v>
      </c>
    </row>
    <row r="53" spans="1:17" s="4" customFormat="1" ht="15" customHeight="1" x14ac:dyDescent="0.2">
      <c r="A53" s="30" t="s">
        <v>12</v>
      </c>
      <c r="B53" s="37" t="s">
        <v>48</v>
      </c>
      <c r="C53" s="231"/>
      <c r="D53" s="232"/>
      <c r="E53" s="232"/>
      <c r="F53" s="232"/>
      <c r="G53" s="232"/>
      <c r="H53" s="232"/>
      <c r="I53" s="233"/>
      <c r="J53" s="80">
        <f>ROUND(SUM(J48:J52),0)</f>
        <v>0</v>
      </c>
      <c r="K53" s="61"/>
      <c r="L53" s="111">
        <f>ROUND(SUM(L48:L52),0)</f>
        <v>0</v>
      </c>
      <c r="M53" s="111">
        <f>ROUND(SUM(M48:M52),0)</f>
        <v>0</v>
      </c>
      <c r="N53" s="111">
        <f>ROUND(SUM(N48:N52),0)</f>
        <v>0</v>
      </c>
      <c r="O53" s="46"/>
      <c r="P53" s="111">
        <f>ROUND(SUM(P48:P52),0)</f>
        <v>0</v>
      </c>
      <c r="Q53" s="111">
        <f>ROUND(SUM(Q48:Q52),0)</f>
        <v>0</v>
      </c>
    </row>
    <row r="54" spans="1:17" s="3" customFormat="1" ht="15" customHeight="1" x14ac:dyDescent="0.2">
      <c r="A54" s="9"/>
      <c r="B54" s="8"/>
      <c r="C54" s="10"/>
      <c r="D54" s="11"/>
      <c r="E54" s="11"/>
      <c r="F54" s="11"/>
      <c r="G54" s="11"/>
      <c r="H54" s="11"/>
      <c r="I54" s="11"/>
      <c r="J54" s="12"/>
      <c r="K54" s="61" t="str">
        <f>IF(E54&lt;&gt;0,IF(F54="","Définir l'unité de temps!",""),"")&amp;IF(E54&lt;&gt;0,IF(AND(F54="",H54="")," &amp; ",""),"")&amp;IF(E54&lt;&gt;0,IF(H54="","Répartir les coûts!",""),"")&amp;IF(E54&lt;&gt;0,IF(AND(E54="",I54="")," &amp; ",""),"")&amp;IF(E54&lt;&gt;0,IF(I54="","Indiquer l'origine!",""),"")</f>
        <v/>
      </c>
      <c r="L54" s="4"/>
      <c r="O54" s="46"/>
    </row>
    <row r="55" spans="1:17" s="1" customFormat="1" ht="19.5" customHeight="1" x14ac:dyDescent="0.25">
      <c r="A55" s="172" t="s">
        <v>13</v>
      </c>
      <c r="B55" s="32" t="s">
        <v>49</v>
      </c>
      <c r="C55" s="33"/>
      <c r="D55" s="34"/>
      <c r="E55" s="34"/>
      <c r="F55" s="34"/>
      <c r="G55" s="34"/>
      <c r="H55" s="34"/>
      <c r="I55" s="34"/>
      <c r="J55" s="35"/>
      <c r="K55" s="61"/>
      <c r="O55" s="46"/>
    </row>
    <row r="56" spans="1:17" s="4" customFormat="1" ht="15" customHeight="1" x14ac:dyDescent="0.2">
      <c r="A56" s="207" t="s">
        <v>0</v>
      </c>
      <c r="B56" s="209" t="s">
        <v>1</v>
      </c>
      <c r="C56" s="209" t="s">
        <v>36</v>
      </c>
      <c r="D56" s="222" t="s">
        <v>37</v>
      </c>
      <c r="E56" s="266" t="s">
        <v>125</v>
      </c>
      <c r="F56" s="267"/>
      <c r="G56" s="47" t="s">
        <v>126</v>
      </c>
      <c r="H56" s="258" t="s">
        <v>24</v>
      </c>
      <c r="I56" s="258" t="s">
        <v>25</v>
      </c>
      <c r="J56" s="253" t="s">
        <v>4</v>
      </c>
      <c r="K56" s="61"/>
      <c r="L56" s="211" t="s">
        <v>24</v>
      </c>
      <c r="M56" s="212"/>
      <c r="N56" s="212"/>
      <c r="O56" s="46"/>
      <c r="P56" s="205" t="s">
        <v>25</v>
      </c>
      <c r="Q56" s="206"/>
    </row>
    <row r="57" spans="1:17" ht="33.950000000000003" customHeight="1" x14ac:dyDescent="0.2">
      <c r="A57" s="208"/>
      <c r="B57" s="210"/>
      <c r="C57" s="210"/>
      <c r="D57" s="223"/>
      <c r="E57" s="138" t="s">
        <v>127</v>
      </c>
      <c r="F57" s="139" t="s">
        <v>128</v>
      </c>
      <c r="G57" s="137" t="s">
        <v>38</v>
      </c>
      <c r="H57" s="259"/>
      <c r="I57" s="259"/>
      <c r="J57" s="254"/>
      <c r="L57" s="26" t="s">
        <v>5</v>
      </c>
      <c r="M57" s="26" t="s">
        <v>6</v>
      </c>
      <c r="N57" s="26" t="s">
        <v>7</v>
      </c>
      <c r="P57" s="26" t="s">
        <v>8</v>
      </c>
      <c r="Q57" s="26" t="s">
        <v>9</v>
      </c>
    </row>
    <row r="58" spans="1:17" ht="15" customHeight="1" x14ac:dyDescent="0.2">
      <c r="A58" s="143" t="s">
        <v>50</v>
      </c>
      <c r="B58" s="145" t="s">
        <v>111</v>
      </c>
      <c r="C58" s="19"/>
      <c r="D58" s="24">
        <v>1</v>
      </c>
      <c r="E58" s="140"/>
      <c r="F58" s="48"/>
      <c r="G58" s="24"/>
      <c r="H58" s="48"/>
      <c r="I58" s="48"/>
      <c r="J58" s="25">
        <f>D58*E58*G58</f>
        <v>0</v>
      </c>
      <c r="K58" s="61" t="str">
        <f t="shared" ref="K58:K61" si="14">IF(E58&lt;&gt;0,IF(F58="","Choisir la base de la durée!  ",""),"")&amp;IF(E58&lt;&gt;0,IF(H58="","Répartir les coûts!  ",""),"")&amp;IF(E58&lt;&gt;0,IF(I58="","Indiquer l'origine!",""),"")</f>
        <v/>
      </c>
      <c r="L58" s="82" t="str">
        <f t="shared" ref="L58" si="15">IF(H58="Interne",J58,"-")</f>
        <v>-</v>
      </c>
      <c r="M58" s="82" t="str">
        <f t="shared" ref="M58" si="16">IF(H58="Apparenté",J58,"-")</f>
        <v>-</v>
      </c>
      <c r="N58" s="82" t="str">
        <f t="shared" ref="N58" si="17">IF(H58="Externe",J58,"-")</f>
        <v>-</v>
      </c>
      <c r="P58" s="82" t="str">
        <f t="shared" ref="P58:P61" si="18">IF($I58="Canadien",IF(OR($J58="",$J58=0),"-",$J58),"-")</f>
        <v>-</v>
      </c>
      <c r="Q58" s="82" t="str">
        <f t="shared" ref="Q58:Q61" si="19">IF($I58="Non-Canadien",IF(OR($J58="",$J58=0),"-",$J58),"-")</f>
        <v>-</v>
      </c>
    </row>
    <row r="59" spans="1:17" ht="15" customHeight="1" x14ac:dyDescent="0.2">
      <c r="A59" s="18" t="s">
        <v>51</v>
      </c>
      <c r="B59" s="19" t="s">
        <v>52</v>
      </c>
      <c r="C59" s="19"/>
      <c r="D59" s="24">
        <v>1</v>
      </c>
      <c r="E59" s="140"/>
      <c r="F59" s="48"/>
      <c r="G59" s="24"/>
      <c r="H59" s="48"/>
      <c r="I59" s="48"/>
      <c r="J59" s="25">
        <f t="shared" ref="J59:J61" si="20">D59*E59*G59</f>
        <v>0</v>
      </c>
      <c r="K59" s="61" t="str">
        <f t="shared" si="14"/>
        <v/>
      </c>
      <c r="L59" s="82" t="str">
        <f t="shared" ref="L59:L61" si="21">IF(H59="Interne",J59,"-")</f>
        <v>-</v>
      </c>
      <c r="M59" s="82" t="str">
        <f t="shared" ref="M59:M61" si="22">IF(H59="Apparenté",J59,"-")</f>
        <v>-</v>
      </c>
      <c r="N59" s="82" t="str">
        <f t="shared" ref="N59:N61" si="23">IF(H59="Externe",J59,"-")</f>
        <v>-</v>
      </c>
      <c r="P59" s="82" t="str">
        <f t="shared" si="18"/>
        <v>-</v>
      </c>
      <c r="Q59" s="82" t="str">
        <f t="shared" si="19"/>
        <v>-</v>
      </c>
    </row>
    <row r="60" spans="1:17" ht="15" customHeight="1" x14ac:dyDescent="0.2">
      <c r="A60" s="18" t="s">
        <v>53</v>
      </c>
      <c r="B60" s="19" t="s">
        <v>54</v>
      </c>
      <c r="C60" s="19"/>
      <c r="D60" s="24">
        <v>1</v>
      </c>
      <c r="E60" s="140"/>
      <c r="F60" s="48"/>
      <c r="G60" s="24"/>
      <c r="H60" s="48"/>
      <c r="I60" s="48"/>
      <c r="J60" s="25">
        <f t="shared" si="20"/>
        <v>0</v>
      </c>
      <c r="K60" s="61" t="str">
        <f t="shared" si="14"/>
        <v/>
      </c>
      <c r="L60" s="82" t="str">
        <f t="shared" si="21"/>
        <v>-</v>
      </c>
      <c r="M60" s="82" t="str">
        <f t="shared" si="22"/>
        <v>-</v>
      </c>
      <c r="N60" s="82" t="str">
        <f t="shared" si="23"/>
        <v>-</v>
      </c>
      <c r="P60" s="82" t="str">
        <f t="shared" si="18"/>
        <v>-</v>
      </c>
      <c r="Q60" s="82" t="str">
        <f t="shared" si="19"/>
        <v>-</v>
      </c>
    </row>
    <row r="61" spans="1:17" s="4" customFormat="1" ht="15" customHeight="1" x14ac:dyDescent="0.2">
      <c r="A61" s="29" t="s">
        <v>55</v>
      </c>
      <c r="B61" s="19" t="s">
        <v>47</v>
      </c>
      <c r="C61" s="19"/>
      <c r="D61" s="24">
        <v>1</v>
      </c>
      <c r="E61" s="140"/>
      <c r="F61" s="48"/>
      <c r="G61" s="24"/>
      <c r="H61" s="48"/>
      <c r="I61" s="48"/>
      <c r="J61" s="25">
        <f t="shared" si="20"/>
        <v>0</v>
      </c>
      <c r="K61" s="61" t="str">
        <f t="shared" si="14"/>
        <v/>
      </c>
      <c r="L61" s="82" t="str">
        <f t="shared" si="21"/>
        <v>-</v>
      </c>
      <c r="M61" s="82" t="str">
        <f t="shared" si="22"/>
        <v>-</v>
      </c>
      <c r="N61" s="82" t="str">
        <f t="shared" si="23"/>
        <v>-</v>
      </c>
      <c r="O61" s="46"/>
      <c r="P61" s="82" t="str">
        <f t="shared" si="18"/>
        <v>-</v>
      </c>
      <c r="Q61" s="82" t="str">
        <f t="shared" si="19"/>
        <v>-</v>
      </c>
    </row>
    <row r="62" spans="1:17" s="1" customFormat="1" ht="15" customHeight="1" x14ac:dyDescent="0.25">
      <c r="A62" s="30" t="s">
        <v>13</v>
      </c>
      <c r="B62" s="31" t="s">
        <v>56</v>
      </c>
      <c r="C62" s="231"/>
      <c r="D62" s="232"/>
      <c r="E62" s="232"/>
      <c r="F62" s="232"/>
      <c r="G62" s="232"/>
      <c r="H62" s="232"/>
      <c r="I62" s="233"/>
      <c r="J62" s="80">
        <f>ROUND(SUM(J58:J61),0)</f>
        <v>0</v>
      </c>
      <c r="K62" s="61"/>
      <c r="L62" s="113">
        <f>ROUND(SUM(L58:L61),0)</f>
        <v>0</v>
      </c>
      <c r="M62" s="113">
        <f>ROUND(SUM(M58:M61),0)</f>
        <v>0</v>
      </c>
      <c r="N62" s="113">
        <f>ROUND(SUM(N58:N61),0)</f>
        <v>0</v>
      </c>
      <c r="O62" s="46"/>
      <c r="P62" s="113">
        <f>ROUND(SUM(P58:P61),0)</f>
        <v>0</v>
      </c>
      <c r="Q62" s="113">
        <f>ROUND(SUM(Q58:Q61),0)</f>
        <v>0</v>
      </c>
    </row>
    <row r="63" spans="1:17" ht="12" customHeight="1" x14ac:dyDescent="0.2">
      <c r="A63" s="3"/>
      <c r="B63" s="3"/>
      <c r="C63" s="3"/>
      <c r="D63" s="2"/>
      <c r="E63" s="2"/>
      <c r="F63" s="2"/>
      <c r="G63" s="2"/>
      <c r="H63" s="2"/>
      <c r="I63" s="2"/>
      <c r="J63" s="7"/>
    </row>
    <row r="64" spans="1:17" s="1" customFormat="1" ht="19.5" customHeight="1" x14ac:dyDescent="0.25">
      <c r="A64" s="28" t="s">
        <v>14</v>
      </c>
      <c r="B64" s="32" t="s">
        <v>57</v>
      </c>
      <c r="C64" s="33"/>
      <c r="D64" s="34"/>
      <c r="E64" s="34"/>
      <c r="F64" s="34"/>
      <c r="G64" s="34"/>
      <c r="H64" s="34"/>
      <c r="I64" s="34"/>
      <c r="J64" s="35"/>
      <c r="K64" s="61"/>
      <c r="O64" s="46"/>
    </row>
    <row r="65" spans="1:17" s="5" customFormat="1" ht="15" customHeight="1" x14ac:dyDescent="0.2">
      <c r="A65" s="207" t="s">
        <v>0</v>
      </c>
      <c r="B65" s="209" t="s">
        <v>1</v>
      </c>
      <c r="C65" s="209" t="s">
        <v>36</v>
      </c>
      <c r="D65" s="222" t="s">
        <v>37</v>
      </c>
      <c r="E65" s="266" t="s">
        <v>125</v>
      </c>
      <c r="F65" s="267"/>
      <c r="G65" s="47" t="s">
        <v>126</v>
      </c>
      <c r="H65" s="258" t="s">
        <v>24</v>
      </c>
      <c r="I65" s="258" t="s">
        <v>25</v>
      </c>
      <c r="J65" s="253" t="s">
        <v>4</v>
      </c>
      <c r="K65" s="61"/>
      <c r="L65" s="211" t="s">
        <v>24</v>
      </c>
      <c r="M65" s="212"/>
      <c r="N65" s="212"/>
      <c r="O65" s="46"/>
      <c r="P65" s="205" t="s">
        <v>25</v>
      </c>
      <c r="Q65" s="206"/>
    </row>
    <row r="66" spans="1:17" ht="33.950000000000003" customHeight="1" x14ac:dyDescent="0.2">
      <c r="A66" s="208"/>
      <c r="B66" s="210"/>
      <c r="C66" s="210"/>
      <c r="D66" s="223"/>
      <c r="E66" s="138" t="s">
        <v>127</v>
      </c>
      <c r="F66" s="139" t="s">
        <v>128</v>
      </c>
      <c r="G66" s="137" t="s">
        <v>38</v>
      </c>
      <c r="H66" s="259"/>
      <c r="I66" s="259"/>
      <c r="J66" s="254"/>
      <c r="L66" s="26" t="s">
        <v>5</v>
      </c>
      <c r="M66" s="26" t="s">
        <v>6</v>
      </c>
      <c r="N66" s="26" t="s">
        <v>7</v>
      </c>
      <c r="P66" s="26" t="s">
        <v>8</v>
      </c>
      <c r="Q66" s="26" t="s">
        <v>9</v>
      </c>
    </row>
    <row r="67" spans="1:17" ht="15" customHeight="1" x14ac:dyDescent="0.2">
      <c r="A67" s="18" t="s">
        <v>58</v>
      </c>
      <c r="B67" s="19" t="s">
        <v>112</v>
      </c>
      <c r="C67" s="19"/>
      <c r="D67" s="24">
        <v>1</v>
      </c>
      <c r="E67" s="140"/>
      <c r="F67" s="48"/>
      <c r="G67" s="24"/>
      <c r="H67" s="48"/>
      <c r="I67" s="48"/>
      <c r="J67" s="25">
        <f>D67*E67*G67</f>
        <v>0</v>
      </c>
      <c r="K67" s="61" t="str">
        <f t="shared" ref="K67:K68" si="24">IF(E67&lt;&gt;0,IF(F67="","Choisir la base de la durée!  ",""),"")&amp;IF(E67&lt;&gt;0,IF(H67="","Répartir les coûts!  ",""),"")&amp;IF(E67&lt;&gt;0,IF(I67="","Indiquer l'origine!",""),"")</f>
        <v/>
      </c>
      <c r="L67" s="82" t="str">
        <f>IF(H67="Interne",J67,"-")</f>
        <v>-</v>
      </c>
      <c r="M67" s="82" t="str">
        <f>IF(H67="Apparenté",J67,"-")</f>
        <v>-</v>
      </c>
      <c r="N67" s="82" t="str">
        <f>IF(H67="Externe",J67,"-")</f>
        <v>-</v>
      </c>
      <c r="P67" s="82" t="str">
        <f>IF($I67="Canadien",IF(OR($J67="",$J67=0),"-",$J67),"-")</f>
        <v>-</v>
      </c>
      <c r="Q67" s="82" t="str">
        <f>IF($I67="Non-Canadien",IF(OR($J67="",$J67=0),"-",$J67),"-")</f>
        <v>-</v>
      </c>
    </row>
    <row r="68" spans="1:17" ht="15" customHeight="1" x14ac:dyDescent="0.2">
      <c r="A68" s="18" t="s">
        <v>59</v>
      </c>
      <c r="B68" s="19" t="s">
        <v>47</v>
      </c>
      <c r="C68" s="19"/>
      <c r="D68" s="24">
        <v>1</v>
      </c>
      <c r="E68" s="140"/>
      <c r="F68" s="48"/>
      <c r="G68" s="24"/>
      <c r="H68" s="48"/>
      <c r="I68" s="48"/>
      <c r="J68" s="25">
        <f>D68*E68*G68</f>
        <v>0</v>
      </c>
      <c r="K68" s="61" t="str">
        <f t="shared" si="24"/>
        <v/>
      </c>
      <c r="L68" s="82" t="str">
        <f>IF(H68="Interne",J68,"-")</f>
        <v>-</v>
      </c>
      <c r="M68" s="82" t="str">
        <f>IF(H68="Apparenté",J68,"-")</f>
        <v>-</v>
      </c>
      <c r="N68" s="82" t="str">
        <f>IF(H68="Externe",J68,"-")</f>
        <v>-</v>
      </c>
      <c r="P68" s="82" t="str">
        <f>IF($I68="Canadien",IF(OR($J68="",$J68=0),"-",$J68),"-")</f>
        <v>-</v>
      </c>
      <c r="Q68" s="82" t="str">
        <f>IF($I68="Non-Canadien",IF(OR($J68="",$J68=0),"-",$J68),"-")</f>
        <v>-</v>
      </c>
    </row>
    <row r="69" spans="1:17" s="1" customFormat="1" ht="15" customHeight="1" x14ac:dyDescent="0.25">
      <c r="A69" s="30" t="s">
        <v>14</v>
      </c>
      <c r="B69" s="31" t="s">
        <v>60</v>
      </c>
      <c r="C69" s="289"/>
      <c r="D69" s="232"/>
      <c r="E69" s="232"/>
      <c r="F69" s="232"/>
      <c r="G69" s="232"/>
      <c r="H69" s="232"/>
      <c r="I69" s="233"/>
      <c r="J69" s="80">
        <f>ROUND(SUM(J67:J68),0)</f>
        <v>0</v>
      </c>
      <c r="K69" s="61"/>
      <c r="L69" s="113">
        <f>ROUND(SUM(L67:L68),0)</f>
        <v>0</v>
      </c>
      <c r="M69" s="113">
        <f>ROUND(SUM(M67:M68),0)</f>
        <v>0</v>
      </c>
      <c r="N69" s="113">
        <f>ROUND(SUM(N67:N68),0)</f>
        <v>0</v>
      </c>
      <c r="O69" s="46"/>
      <c r="P69" s="113">
        <f>ROUND(SUM(P67:P68),0)</f>
        <v>0</v>
      </c>
      <c r="Q69" s="113">
        <f>ROUND(SUM(Q67:Q68),0)</f>
        <v>0</v>
      </c>
    </row>
    <row r="70" spans="1:17" ht="12" customHeight="1" x14ac:dyDescent="0.2">
      <c r="A70" s="40"/>
      <c r="B70" s="16"/>
      <c r="C70" s="16"/>
      <c r="D70" s="17"/>
      <c r="E70" s="17"/>
      <c r="F70" s="17"/>
      <c r="G70" s="17"/>
      <c r="H70" s="17"/>
      <c r="I70" s="17"/>
      <c r="J70" s="17"/>
    </row>
    <row r="71" spans="1:17" s="1" customFormat="1" ht="19.5" customHeight="1" x14ac:dyDescent="0.25">
      <c r="A71" s="28" t="s">
        <v>15</v>
      </c>
      <c r="B71" s="32" t="s">
        <v>61</v>
      </c>
      <c r="C71" s="33"/>
      <c r="D71" s="34"/>
      <c r="E71" s="34"/>
      <c r="F71" s="34"/>
      <c r="G71" s="34"/>
      <c r="H71" s="34"/>
      <c r="I71" s="34"/>
      <c r="J71" s="35"/>
      <c r="K71" s="61"/>
      <c r="O71" s="46"/>
    </row>
    <row r="72" spans="1:17" ht="15" customHeight="1" x14ac:dyDescent="0.2">
      <c r="A72" s="207" t="s">
        <v>0</v>
      </c>
      <c r="B72" s="209" t="s">
        <v>1</v>
      </c>
      <c r="C72" s="209" t="s">
        <v>36</v>
      </c>
      <c r="D72" s="222" t="s">
        <v>37</v>
      </c>
      <c r="E72" s="266" t="s">
        <v>125</v>
      </c>
      <c r="F72" s="267"/>
      <c r="G72" s="47" t="s">
        <v>126</v>
      </c>
      <c r="H72" s="258" t="s">
        <v>24</v>
      </c>
      <c r="I72" s="258" t="s">
        <v>25</v>
      </c>
      <c r="J72" s="253" t="s">
        <v>4</v>
      </c>
      <c r="L72" s="211" t="s">
        <v>24</v>
      </c>
      <c r="M72" s="212"/>
      <c r="N72" s="212"/>
      <c r="P72" s="205" t="s">
        <v>25</v>
      </c>
      <c r="Q72" s="206"/>
    </row>
    <row r="73" spans="1:17" s="4" customFormat="1" ht="33.950000000000003" customHeight="1" x14ac:dyDescent="0.2">
      <c r="A73" s="208"/>
      <c r="B73" s="210"/>
      <c r="C73" s="210"/>
      <c r="D73" s="223"/>
      <c r="E73" s="138" t="s">
        <v>127</v>
      </c>
      <c r="F73" s="139" t="s">
        <v>128</v>
      </c>
      <c r="G73" s="137" t="s">
        <v>38</v>
      </c>
      <c r="H73" s="259"/>
      <c r="I73" s="259"/>
      <c r="J73" s="254"/>
      <c r="K73" s="61"/>
      <c r="L73" s="26" t="s">
        <v>5</v>
      </c>
      <c r="M73" s="26" t="s">
        <v>6</v>
      </c>
      <c r="N73" s="26" t="s">
        <v>7</v>
      </c>
      <c r="O73" s="46"/>
      <c r="P73" s="26" t="s">
        <v>8</v>
      </c>
      <c r="Q73" s="26" t="s">
        <v>9</v>
      </c>
    </row>
    <row r="74" spans="1:17" s="4" customFormat="1" ht="15" customHeight="1" x14ac:dyDescent="0.2">
      <c r="A74" s="18" t="s">
        <v>62</v>
      </c>
      <c r="B74" s="19" t="s">
        <v>113</v>
      </c>
      <c r="C74" s="19"/>
      <c r="D74" s="24">
        <v>1</v>
      </c>
      <c r="E74" s="140"/>
      <c r="F74" s="48"/>
      <c r="G74" s="24"/>
      <c r="H74" s="48"/>
      <c r="I74" s="48"/>
      <c r="J74" s="25">
        <f t="shared" ref="J74:J79" si="25">D74*E74*G74</f>
        <v>0</v>
      </c>
      <c r="K74" s="61" t="str">
        <f t="shared" ref="K74:K79" si="26">IF(E74&lt;&gt;0,IF(F74="","Choisir la base de la durée!  ",""),"")&amp;IF(E74&lt;&gt;0,IF(H74="","Répartir les coûts!  ",""),"")&amp;IF(E74&lt;&gt;0,IF(I74="","Indiquer l'origine!",""),"")</f>
        <v/>
      </c>
      <c r="L74" s="82" t="str">
        <f t="shared" ref="L74:L79" si="27">IF(H74="Interne",J74,"-")</f>
        <v>-</v>
      </c>
      <c r="M74" s="82" t="str">
        <f t="shared" ref="M74:M79" si="28">IF(H74="Apparenté",J74,"-")</f>
        <v>-</v>
      </c>
      <c r="N74" s="82" t="str">
        <f t="shared" ref="N74:N79" si="29">IF(H74="Externe",J74,"-")</f>
        <v>-</v>
      </c>
      <c r="O74" s="46"/>
      <c r="P74" s="82" t="str">
        <f t="shared" ref="P74:P79" si="30">IF($I74="Canadien",IF(OR($J74="",$J74=0),"-",$J74),"-")</f>
        <v>-</v>
      </c>
      <c r="Q74" s="82" t="str">
        <f t="shared" ref="Q74:Q79" si="31">IF($I74="Non-Canadien",IF(OR($J74="",$J74=0),"-",$J74),"-")</f>
        <v>-</v>
      </c>
    </row>
    <row r="75" spans="1:17" s="3" customFormat="1" ht="15" customHeight="1" x14ac:dyDescent="0.2">
      <c r="A75" s="18" t="s">
        <v>63</v>
      </c>
      <c r="B75" s="19" t="s">
        <v>64</v>
      </c>
      <c r="C75" s="19"/>
      <c r="D75" s="24">
        <v>1</v>
      </c>
      <c r="E75" s="140"/>
      <c r="F75" s="48"/>
      <c r="G75" s="24"/>
      <c r="H75" s="48"/>
      <c r="I75" s="48"/>
      <c r="J75" s="25">
        <f t="shared" si="25"/>
        <v>0</v>
      </c>
      <c r="K75" s="61" t="str">
        <f t="shared" si="26"/>
        <v/>
      </c>
      <c r="L75" s="82" t="str">
        <f t="shared" si="27"/>
        <v>-</v>
      </c>
      <c r="M75" s="82" t="str">
        <f t="shared" si="28"/>
        <v>-</v>
      </c>
      <c r="N75" s="82" t="str">
        <f t="shared" si="29"/>
        <v>-</v>
      </c>
      <c r="O75" s="46"/>
      <c r="P75" s="82" t="str">
        <f t="shared" si="30"/>
        <v>-</v>
      </c>
      <c r="Q75" s="82" t="str">
        <f t="shared" si="31"/>
        <v>-</v>
      </c>
    </row>
    <row r="76" spans="1:17" s="5" customFormat="1" ht="15" customHeight="1" x14ac:dyDescent="0.2">
      <c r="A76" s="18" t="s">
        <v>65</v>
      </c>
      <c r="B76" s="19" t="s">
        <v>66</v>
      </c>
      <c r="C76" s="19"/>
      <c r="D76" s="24">
        <v>1</v>
      </c>
      <c r="E76" s="140"/>
      <c r="F76" s="48"/>
      <c r="G76" s="24"/>
      <c r="H76" s="48"/>
      <c r="I76" s="48"/>
      <c r="J76" s="25">
        <f t="shared" si="25"/>
        <v>0</v>
      </c>
      <c r="K76" s="61" t="str">
        <f t="shared" si="26"/>
        <v/>
      </c>
      <c r="L76" s="82" t="str">
        <f t="shared" si="27"/>
        <v>-</v>
      </c>
      <c r="M76" s="82" t="str">
        <f t="shared" si="28"/>
        <v>-</v>
      </c>
      <c r="N76" s="82" t="str">
        <f t="shared" si="29"/>
        <v>-</v>
      </c>
      <c r="O76" s="46"/>
      <c r="P76" s="82" t="str">
        <f t="shared" si="30"/>
        <v>-</v>
      </c>
      <c r="Q76" s="82" t="str">
        <f t="shared" si="31"/>
        <v>-</v>
      </c>
    </row>
    <row r="77" spans="1:17" ht="15" customHeight="1" x14ac:dyDescent="0.2">
      <c r="A77" s="18" t="s">
        <v>67</v>
      </c>
      <c r="B77" s="19" t="s">
        <v>68</v>
      </c>
      <c r="C77" s="19"/>
      <c r="D77" s="24">
        <v>1</v>
      </c>
      <c r="E77" s="140"/>
      <c r="F77" s="48"/>
      <c r="G77" s="24"/>
      <c r="H77" s="48"/>
      <c r="I77" s="48"/>
      <c r="J77" s="25">
        <f t="shared" si="25"/>
        <v>0</v>
      </c>
      <c r="K77" s="61" t="str">
        <f t="shared" si="26"/>
        <v/>
      </c>
      <c r="L77" s="82" t="str">
        <f t="shared" si="27"/>
        <v>-</v>
      </c>
      <c r="M77" s="82" t="str">
        <f t="shared" si="28"/>
        <v>-</v>
      </c>
      <c r="N77" s="82" t="str">
        <f t="shared" si="29"/>
        <v>-</v>
      </c>
      <c r="P77" s="82" t="str">
        <f t="shared" si="30"/>
        <v>-</v>
      </c>
      <c r="Q77" s="82" t="str">
        <f t="shared" si="31"/>
        <v>-</v>
      </c>
    </row>
    <row r="78" spans="1:17" ht="15" customHeight="1" x14ac:dyDescent="0.2">
      <c r="A78" s="90" t="s">
        <v>69</v>
      </c>
      <c r="B78" s="19" t="s">
        <v>70</v>
      </c>
      <c r="C78" s="19"/>
      <c r="D78" s="24">
        <v>1</v>
      </c>
      <c r="E78" s="140"/>
      <c r="F78" s="48"/>
      <c r="G78" s="24"/>
      <c r="H78" s="48"/>
      <c r="I78" s="48"/>
      <c r="J78" s="25">
        <f t="shared" si="25"/>
        <v>0</v>
      </c>
      <c r="K78" s="61" t="str">
        <f t="shared" si="26"/>
        <v/>
      </c>
      <c r="L78" s="82" t="str">
        <f>IF(H78="Interne",J78,"-")</f>
        <v>-</v>
      </c>
      <c r="M78" s="82" t="str">
        <f>IF(H78="Apparenté",J78,"-")</f>
        <v>-</v>
      </c>
      <c r="N78" s="82" t="str">
        <f>IF(H78="Externe",J78,"-")</f>
        <v>-</v>
      </c>
      <c r="P78" s="82" t="str">
        <f t="shared" si="30"/>
        <v>-</v>
      </c>
      <c r="Q78" s="82" t="str">
        <f t="shared" si="31"/>
        <v>-</v>
      </c>
    </row>
    <row r="79" spans="1:17" ht="15" customHeight="1" x14ac:dyDescent="0.2">
      <c r="A79" s="18" t="s">
        <v>71</v>
      </c>
      <c r="B79" s="19" t="s">
        <v>47</v>
      </c>
      <c r="C79" s="19"/>
      <c r="D79" s="24">
        <v>1</v>
      </c>
      <c r="E79" s="140"/>
      <c r="F79" s="48"/>
      <c r="G79" s="24"/>
      <c r="H79" s="48"/>
      <c r="I79" s="48"/>
      <c r="J79" s="25">
        <f t="shared" si="25"/>
        <v>0</v>
      </c>
      <c r="K79" s="61" t="str">
        <f t="shared" si="26"/>
        <v/>
      </c>
      <c r="L79" s="82" t="str">
        <f t="shared" si="27"/>
        <v>-</v>
      </c>
      <c r="M79" s="82" t="str">
        <f t="shared" si="28"/>
        <v>-</v>
      </c>
      <c r="N79" s="82" t="str">
        <f t="shared" si="29"/>
        <v>-</v>
      </c>
      <c r="P79" s="82" t="str">
        <f t="shared" si="30"/>
        <v>-</v>
      </c>
      <c r="Q79" s="82" t="str">
        <f t="shared" si="31"/>
        <v>-</v>
      </c>
    </row>
    <row r="80" spans="1:17" s="1" customFormat="1" ht="15" customHeight="1" x14ac:dyDescent="0.25">
      <c r="A80" s="30" t="s">
        <v>15</v>
      </c>
      <c r="B80" s="31" t="s">
        <v>72</v>
      </c>
      <c r="C80" s="231"/>
      <c r="D80" s="232"/>
      <c r="E80" s="232"/>
      <c r="F80" s="232"/>
      <c r="G80" s="232"/>
      <c r="H80" s="232"/>
      <c r="I80" s="233"/>
      <c r="J80" s="80">
        <f>ROUND(SUM(J74:J79),0)</f>
        <v>0</v>
      </c>
      <c r="K80" s="61"/>
      <c r="L80" s="113">
        <f>ROUND(SUM(L74:L79),0)</f>
        <v>0</v>
      </c>
      <c r="M80" s="113">
        <f>ROUND(SUM(M74:M79),0)</f>
        <v>0</v>
      </c>
      <c r="N80" s="113">
        <f>ROUND(SUM(N74:N79),0)</f>
        <v>0</v>
      </c>
      <c r="O80" s="46"/>
      <c r="P80" s="113">
        <f>ROUND(SUM(P74:P79),0)</f>
        <v>0</v>
      </c>
      <c r="Q80" s="113">
        <f>ROUND(SUM(Q74:Q79),0)</f>
        <v>0</v>
      </c>
    </row>
    <row r="81" spans="1:17" s="1" customFormat="1" ht="12" customHeight="1" x14ac:dyDescent="0.25">
      <c r="A81" s="91"/>
      <c r="B81" s="92"/>
      <c r="C81" s="92"/>
      <c r="D81" s="93"/>
      <c r="E81" s="93"/>
      <c r="F81" s="93"/>
      <c r="G81" s="93"/>
      <c r="H81" s="93"/>
      <c r="I81" s="93"/>
      <c r="J81" s="94"/>
      <c r="K81" s="61"/>
      <c r="L81" s="121"/>
      <c r="M81" s="121"/>
      <c r="N81" s="121"/>
      <c r="O81" s="46"/>
      <c r="P81" s="121"/>
      <c r="Q81" s="121"/>
    </row>
    <row r="82" spans="1:17" s="1" customFormat="1" ht="15" customHeight="1" x14ac:dyDescent="0.25">
      <c r="A82" s="91"/>
      <c r="B82" s="92"/>
      <c r="C82" s="92"/>
      <c r="D82" s="93"/>
      <c r="E82" s="93"/>
      <c r="F82" s="93"/>
      <c r="G82" s="93"/>
      <c r="H82" s="93"/>
      <c r="I82" s="123" t="s">
        <v>122</v>
      </c>
      <c r="J82" s="132">
        <f>SUM(J43+J53+J62+J69+J80)</f>
        <v>0</v>
      </c>
      <c r="K82" s="61" t="str">
        <f>IF(E82&lt;&gt;0,IF(F82="","Définir l'unité de temps!",""),"")&amp;IF(E82&lt;&gt;0,IF(AND(F82="",H82="")," &amp; ",""),"")&amp;IF(E82&lt;&gt;0,IF(H82="","Répartir les coûts!",""),"")&amp;IF(E82&lt;&gt;0,IF(AND(F82="",H82="")," &amp; ",""),"")&amp;IF(E82&lt;&gt;0,IF(I82="","Indiquer l'origine!",""),"")</f>
        <v/>
      </c>
      <c r="L82" s="121"/>
      <c r="M82" s="121"/>
      <c r="N82" s="121"/>
      <c r="O82" s="46"/>
      <c r="P82" s="121"/>
      <c r="Q82" s="121"/>
    </row>
    <row r="83" spans="1:17" ht="12" customHeight="1" thickBot="1" x14ac:dyDescent="0.25">
      <c r="A83" s="3"/>
      <c r="B83" s="3"/>
      <c r="C83" s="3"/>
      <c r="D83" s="2"/>
      <c r="E83" s="2"/>
      <c r="F83" s="2"/>
      <c r="G83" s="2"/>
      <c r="H83" s="2"/>
      <c r="I83" s="2"/>
      <c r="J83" s="2"/>
    </row>
    <row r="84" spans="1:17" ht="24" customHeight="1" thickBot="1" x14ac:dyDescent="0.25">
      <c r="A84" s="260" t="s">
        <v>73</v>
      </c>
      <c r="B84" s="261"/>
      <c r="C84" s="261"/>
      <c r="D84" s="261"/>
      <c r="E84" s="261"/>
      <c r="F84" s="261"/>
      <c r="G84" s="261"/>
      <c r="H84" s="261"/>
      <c r="I84" s="261"/>
      <c r="J84" s="262"/>
    </row>
    <row r="85" spans="1:17" s="1" customFormat="1" ht="19.5" customHeight="1" x14ac:dyDescent="0.25">
      <c r="A85" s="28" t="s">
        <v>17</v>
      </c>
      <c r="B85" s="32" t="s">
        <v>74</v>
      </c>
      <c r="C85" s="33"/>
      <c r="D85" s="34"/>
      <c r="E85" s="34"/>
      <c r="F85" s="34"/>
      <c r="G85" s="34"/>
      <c r="H85" s="34"/>
      <c r="I85" s="34"/>
      <c r="J85" s="35"/>
      <c r="K85" s="61"/>
      <c r="O85" s="46"/>
    </row>
    <row r="86" spans="1:17" s="1" customFormat="1" ht="14.25" customHeight="1" x14ac:dyDescent="0.25">
      <c r="A86" s="247" t="s">
        <v>75</v>
      </c>
      <c r="B86" s="282"/>
      <c r="C86" s="282"/>
      <c r="D86" s="282"/>
      <c r="E86" s="282"/>
      <c r="F86" s="282"/>
      <c r="G86" s="282"/>
      <c r="H86" s="282"/>
      <c r="I86" s="282"/>
      <c r="J86" s="283"/>
      <c r="K86" s="61"/>
      <c r="O86" s="46"/>
    </row>
    <row r="87" spans="1:17" ht="15" customHeight="1" x14ac:dyDescent="0.2">
      <c r="A87" s="207" t="s">
        <v>0</v>
      </c>
      <c r="B87" s="209" t="s">
        <v>1</v>
      </c>
      <c r="C87" s="263" t="s">
        <v>76</v>
      </c>
      <c r="D87" s="264"/>
      <c r="E87" s="264"/>
      <c r="F87" s="264"/>
      <c r="G87" s="265"/>
      <c r="H87" s="258" t="s">
        <v>24</v>
      </c>
      <c r="I87" s="258" t="s">
        <v>25</v>
      </c>
      <c r="J87" s="253" t="s">
        <v>4</v>
      </c>
      <c r="L87" s="211" t="s">
        <v>24</v>
      </c>
      <c r="M87" s="212"/>
      <c r="N87" s="212"/>
      <c r="P87" s="205" t="s">
        <v>25</v>
      </c>
      <c r="Q87" s="206"/>
    </row>
    <row r="88" spans="1:17" s="38" customFormat="1" ht="15" customHeight="1" x14ac:dyDescent="0.2">
      <c r="A88" s="208"/>
      <c r="B88" s="210"/>
      <c r="C88" s="274" t="s">
        <v>77</v>
      </c>
      <c r="D88" s="275"/>
      <c r="E88" s="275"/>
      <c r="F88" s="275"/>
      <c r="G88" s="276"/>
      <c r="H88" s="259"/>
      <c r="I88" s="259"/>
      <c r="J88" s="254"/>
      <c r="K88" s="61"/>
      <c r="L88" s="26" t="s">
        <v>5</v>
      </c>
      <c r="M88" s="26" t="s">
        <v>6</v>
      </c>
      <c r="N88" s="26" t="s">
        <v>7</v>
      </c>
      <c r="O88" s="46"/>
      <c r="P88" s="26" t="s">
        <v>8</v>
      </c>
      <c r="Q88" s="26" t="s">
        <v>9</v>
      </c>
    </row>
    <row r="89" spans="1:17" ht="15" customHeight="1" x14ac:dyDescent="0.2">
      <c r="A89" s="18" t="s">
        <v>78</v>
      </c>
      <c r="B89" s="19" t="s">
        <v>79</v>
      </c>
      <c r="C89" s="202"/>
      <c r="D89" s="203"/>
      <c r="E89" s="203"/>
      <c r="F89" s="203"/>
      <c r="G89" s="204"/>
      <c r="H89" s="48"/>
      <c r="I89" s="48"/>
      <c r="J89" s="39"/>
      <c r="K89" s="61" t="str">
        <f>IF(J89&lt;&gt;0,IF(H89="","Répartir les coûts!  ",""),"")&amp;IF(J89&lt;&gt;0,IF(I89="","Indiquer l'origine!",""),"")</f>
        <v/>
      </c>
      <c r="L89" s="82" t="str">
        <f t="shared" ref="L89:L91" si="32">IF(H89="Interne",J89,"-")</f>
        <v>-</v>
      </c>
      <c r="M89" s="82" t="str">
        <f t="shared" ref="M89:M91" si="33">IF(H89="Apparenté",J89,"-")</f>
        <v>-</v>
      </c>
      <c r="N89" s="82" t="str">
        <f t="shared" ref="N89:N91" si="34">IF(H89="Externe",J89,"-")</f>
        <v>-</v>
      </c>
      <c r="P89" s="82" t="str">
        <f t="shared" ref="P89:P91" si="35">IF($I89="Canadien",IF(OR($J89="",$J89=0),"-",$J89),"-")</f>
        <v>-</v>
      </c>
      <c r="Q89" s="82" t="str">
        <f t="shared" ref="Q89:Q91" si="36">IF($I89="Non-Canadien",IF(OR($J89="",$J89=0),"-",$J89),"-")</f>
        <v>-</v>
      </c>
    </row>
    <row r="90" spans="1:17" ht="15" customHeight="1" x14ac:dyDescent="0.2">
      <c r="A90" s="18" t="s">
        <v>80</v>
      </c>
      <c r="B90" s="19" t="s">
        <v>81</v>
      </c>
      <c r="C90" s="202"/>
      <c r="D90" s="203"/>
      <c r="E90" s="203"/>
      <c r="F90" s="203"/>
      <c r="G90" s="204"/>
      <c r="H90" s="48"/>
      <c r="I90" s="48"/>
      <c r="J90" s="39"/>
      <c r="K90" s="61" t="str">
        <f t="shared" ref="K90:K91" si="37">IF(J90&lt;&gt;0,IF(H90="","Répartir les coûts!  ",""),"")&amp;IF(J90&lt;&gt;0,IF(I90="","Indiquer l'origine!",""),"")</f>
        <v/>
      </c>
      <c r="L90" s="82" t="str">
        <f t="shared" si="32"/>
        <v>-</v>
      </c>
      <c r="M90" s="82" t="str">
        <f t="shared" si="33"/>
        <v>-</v>
      </c>
      <c r="N90" s="82" t="str">
        <f t="shared" si="34"/>
        <v>-</v>
      </c>
      <c r="P90" s="82" t="str">
        <f t="shared" si="35"/>
        <v>-</v>
      </c>
      <c r="Q90" s="82" t="str">
        <f t="shared" si="36"/>
        <v>-</v>
      </c>
    </row>
    <row r="91" spans="1:17" ht="15" customHeight="1" x14ac:dyDescent="0.2">
      <c r="A91" s="18" t="s">
        <v>82</v>
      </c>
      <c r="B91" s="19" t="s">
        <v>47</v>
      </c>
      <c r="C91" s="202"/>
      <c r="D91" s="203"/>
      <c r="E91" s="203"/>
      <c r="F91" s="203"/>
      <c r="G91" s="204"/>
      <c r="H91" s="48"/>
      <c r="I91" s="48"/>
      <c r="J91" s="39"/>
      <c r="K91" s="61" t="str">
        <f t="shared" si="37"/>
        <v/>
      </c>
      <c r="L91" s="82" t="str">
        <f t="shared" si="32"/>
        <v>-</v>
      </c>
      <c r="M91" s="82" t="str">
        <f t="shared" si="33"/>
        <v>-</v>
      </c>
      <c r="N91" s="82" t="str">
        <f t="shared" si="34"/>
        <v>-</v>
      </c>
      <c r="P91" s="82" t="str">
        <f t="shared" si="35"/>
        <v>-</v>
      </c>
      <c r="Q91" s="82" t="str">
        <f t="shared" si="36"/>
        <v>-</v>
      </c>
    </row>
    <row r="92" spans="1:17" s="1" customFormat="1" ht="15" customHeight="1" x14ac:dyDescent="0.25">
      <c r="A92" s="30" t="s">
        <v>17</v>
      </c>
      <c r="B92" s="31" t="s">
        <v>83</v>
      </c>
      <c r="C92" s="36"/>
      <c r="D92" s="257"/>
      <c r="E92" s="257"/>
      <c r="F92" s="257"/>
      <c r="G92" s="257"/>
      <c r="H92" s="257"/>
      <c r="I92" s="228"/>
      <c r="J92" s="78">
        <f>ROUND(SUM(J89:J91),0)</f>
        <v>0</v>
      </c>
      <c r="K92" s="61"/>
      <c r="L92" s="111">
        <f>ROUND(SUM(L89:L91),0)</f>
        <v>0</v>
      </c>
      <c r="M92" s="111">
        <f>ROUND(SUM(M89:M91),0)</f>
        <v>0</v>
      </c>
      <c r="N92" s="111">
        <f>ROUND(SUM(N89:N91),0)</f>
        <v>0</v>
      </c>
      <c r="O92" s="46"/>
      <c r="P92" s="111">
        <f>ROUND(SUM(P89:P91),0)</f>
        <v>0</v>
      </c>
      <c r="Q92" s="111">
        <f>ROUND(SUM(Q89:Q91),0)</f>
        <v>0</v>
      </c>
    </row>
    <row r="93" spans="1:17" ht="12" customHeight="1" thickBot="1" x14ac:dyDescent="0.25">
      <c r="A93" s="3"/>
      <c r="B93" s="3"/>
      <c r="C93" s="3"/>
      <c r="D93" s="2"/>
      <c r="E93" s="2"/>
      <c r="F93" s="2"/>
      <c r="G93" s="2"/>
      <c r="H93" s="2"/>
      <c r="I93" s="2"/>
      <c r="J93" s="7"/>
    </row>
    <row r="94" spans="1:17" ht="23.25" customHeight="1" thickBot="1" x14ac:dyDescent="0.25">
      <c r="A94" s="260" t="s">
        <v>84</v>
      </c>
      <c r="B94" s="261"/>
      <c r="C94" s="261"/>
      <c r="D94" s="261"/>
      <c r="E94" s="261"/>
      <c r="F94" s="261"/>
      <c r="G94" s="261"/>
      <c r="H94" s="261"/>
      <c r="I94" s="261"/>
      <c r="J94" s="262"/>
    </row>
    <row r="95" spans="1:17" ht="15" customHeight="1" x14ac:dyDescent="0.2">
      <c r="A95" s="207" t="s">
        <v>0</v>
      </c>
      <c r="B95" s="209" t="s">
        <v>1</v>
      </c>
      <c r="C95" s="241"/>
      <c r="D95" s="255"/>
      <c r="E95" s="255"/>
      <c r="F95" s="255"/>
      <c r="G95" s="256"/>
      <c r="H95" s="258" t="s">
        <v>24</v>
      </c>
      <c r="I95" s="258" t="s">
        <v>25</v>
      </c>
      <c r="J95" s="253" t="s">
        <v>4</v>
      </c>
      <c r="L95" s="211" t="s">
        <v>24</v>
      </c>
      <c r="M95" s="212"/>
      <c r="N95" s="212"/>
      <c r="P95" s="205" t="s">
        <v>25</v>
      </c>
      <c r="Q95" s="206"/>
    </row>
    <row r="96" spans="1:17" s="38" customFormat="1" ht="15" customHeight="1" x14ac:dyDescent="0.2">
      <c r="A96" s="208"/>
      <c r="B96" s="210"/>
      <c r="C96" s="271"/>
      <c r="D96" s="272"/>
      <c r="E96" s="272"/>
      <c r="F96" s="272"/>
      <c r="G96" s="273"/>
      <c r="H96" s="259"/>
      <c r="I96" s="259"/>
      <c r="J96" s="254"/>
      <c r="K96" s="61"/>
      <c r="L96" s="26" t="s">
        <v>5</v>
      </c>
      <c r="M96" s="26" t="s">
        <v>6</v>
      </c>
      <c r="N96" s="26" t="s">
        <v>7</v>
      </c>
      <c r="O96" s="46"/>
      <c r="P96" s="26" t="s">
        <v>8</v>
      </c>
      <c r="Q96" s="26" t="s">
        <v>9</v>
      </c>
    </row>
    <row r="97" spans="1:17" ht="15" customHeight="1" x14ac:dyDescent="0.2">
      <c r="A97" s="30" t="s">
        <v>19</v>
      </c>
      <c r="B97" s="31" t="s">
        <v>85</v>
      </c>
      <c r="C97" s="250" t="s">
        <v>121</v>
      </c>
      <c r="D97" s="251"/>
      <c r="E97" s="251"/>
      <c r="F97" s="251"/>
      <c r="G97" s="252"/>
      <c r="H97" s="48"/>
      <c r="I97" s="48"/>
      <c r="J97" s="79"/>
      <c r="K97" s="61" t="str">
        <f>IF(J97&gt;(SUM(J34+J82+J92))*0.1,"Supérieur au plafond de 10%!  ","")&amp;IF(J97&lt;&gt;0,IF(H97="","Répartir les coûts!  ",""),"")&amp;IF(J97&lt;&gt;0,IF(I97="","Indiquer l'origine!",""),"")</f>
        <v/>
      </c>
      <c r="L97" s="82">
        <f>IF($H97="Interne",ROUND($J97,0),0)</f>
        <v>0</v>
      </c>
      <c r="M97" s="82">
        <f>IF($H97="Apparenté",ROUND($J97,0),0)</f>
        <v>0</v>
      </c>
      <c r="N97" s="82">
        <f>IF($H97="Externe",ROUND($J97,0),0)</f>
        <v>0</v>
      </c>
      <c r="P97" s="82">
        <f>IF($I97="Canadien",IF(OR($J97="",$J97=0),0,ROUND($J97,0)),0)</f>
        <v>0</v>
      </c>
      <c r="Q97" s="82">
        <f>IF($I97="Non-Canadien",IF(OR($J97="",$J97=0),0,ROUND($J97,0)),0)</f>
        <v>0</v>
      </c>
    </row>
    <row r="98" spans="1:17" ht="12.75" customHeight="1" x14ac:dyDescent="0.2">
      <c r="A98" s="91"/>
      <c r="B98" s="92"/>
      <c r="C98" s="8"/>
      <c r="D98" s="8"/>
      <c r="E98" s="8"/>
      <c r="F98" s="8"/>
      <c r="G98" s="8"/>
      <c r="H98" s="8"/>
      <c r="I98" s="8"/>
      <c r="J98" s="8"/>
      <c r="L98" s="112"/>
      <c r="M98" s="112"/>
      <c r="N98" s="112"/>
      <c r="P98" s="112"/>
      <c r="Q98" s="112"/>
    </row>
    <row r="99" spans="1:17" s="73" customFormat="1" ht="15" customHeight="1" x14ac:dyDescent="0.25">
      <c r="A99" s="159"/>
      <c r="B99" s="287" t="s">
        <v>124</v>
      </c>
      <c r="C99" s="287"/>
      <c r="D99" s="287"/>
      <c r="E99" s="287"/>
      <c r="F99" s="287"/>
      <c r="G99" s="287"/>
      <c r="H99" s="287"/>
      <c r="I99" s="288"/>
      <c r="J99" s="77">
        <f>J24+J32+J43+J53+J62+J69+J80+J92+J97</f>
        <v>0</v>
      </c>
      <c r="K99" s="72"/>
      <c r="L99" s="78">
        <f>L24+L32+L43+L53+L62+L69+L80+L92+L97</f>
        <v>0</v>
      </c>
      <c r="M99" s="78">
        <f>M24+M32+M43+M53+M62+M69+M80+M92+M97</f>
        <v>0</v>
      </c>
      <c r="N99" s="78">
        <f>N24+N32+N43+N53+N62+N69+N80+N92+N97</f>
        <v>0</v>
      </c>
      <c r="O99" s="74"/>
      <c r="P99" s="78">
        <f>P24+P32+P43+P53+P62+P69+P80+P92+P97</f>
        <v>0</v>
      </c>
      <c r="Q99" s="78">
        <f>Q24+Q32+Q43+Q53+Q62+Q69+Q80+Q92+Q97</f>
        <v>0</v>
      </c>
    </row>
    <row r="100" spans="1:17" ht="15" customHeight="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N100" s="141">
        <f>SUM(L99:N99)</f>
        <v>0</v>
      </c>
      <c r="Q100" s="170">
        <f>SUM(P99:Q99)</f>
        <v>0</v>
      </c>
    </row>
    <row r="101" spans="1:17" s="167" customFormat="1" ht="15" customHeight="1" x14ac:dyDescent="0.2">
      <c r="A101" s="277" t="s">
        <v>86</v>
      </c>
      <c r="B101" s="248"/>
      <c r="C101" s="248"/>
      <c r="D101" s="248"/>
      <c r="E101" s="248"/>
      <c r="F101" s="248"/>
      <c r="G101" s="248"/>
      <c r="H101" s="248"/>
      <c r="I101" s="248"/>
      <c r="J101" s="249"/>
      <c r="K101" s="169"/>
      <c r="O101" s="168"/>
    </row>
    <row r="102" spans="1:17" ht="15" customHeight="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95"/>
    </row>
    <row r="103" spans="1:17" ht="15" customHeight="1" x14ac:dyDescent="0.2">
      <c r="A103" s="176" t="s">
        <v>168</v>
      </c>
      <c r="B103" s="3"/>
      <c r="C103" s="3"/>
      <c r="D103" s="3"/>
      <c r="E103" s="3"/>
      <c r="F103" s="3"/>
      <c r="G103" s="3"/>
      <c r="H103" s="3"/>
      <c r="I103" s="3"/>
      <c r="J103" s="3"/>
    </row>
    <row r="104" spans="1:17" ht="15" customHeight="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</row>
    <row r="105" spans="1:17" ht="15" customHeight="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</row>
    <row r="106" spans="1:17" ht="15" customHeight="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</row>
    <row r="107" spans="1:17" ht="15" customHeight="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L107" s="15"/>
    </row>
    <row r="108" spans="1:17" ht="15" customHeight="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</row>
    <row r="109" spans="1:17" ht="15" customHeight="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</row>
    <row r="110" spans="1:17" ht="15" customHeight="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</row>
    <row r="111" spans="1:17" ht="15" customHeight="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</row>
    <row r="112" spans="1:17" ht="15" customHeight="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5" customHeight="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ht="15" customHeight="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ht="15" customHeight="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ht="15" customHeight="1" x14ac:dyDescent="0.2">
      <c r="A116" s="1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ht="15" customHeight="1" x14ac:dyDescent="0.2">
      <c r="A117" s="1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ht="15" customHeight="1" x14ac:dyDescent="0.2">
      <c r="A118" s="1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ht="15" customHeight="1" x14ac:dyDescent="0.2">
      <c r="A119" s="1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ht="15" customHeight="1" x14ac:dyDescent="0.2">
      <c r="A120" s="1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ht="15" customHeight="1" x14ac:dyDescent="0.2">
      <c r="A121" s="1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ht="15" customHeight="1" x14ac:dyDescent="0.2">
      <c r="A122" s="1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ht="15" customHeight="1" x14ac:dyDescent="0.2">
      <c r="A123" s="1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ht="15" customHeight="1" x14ac:dyDescent="0.2">
      <c r="A124" s="1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ht="15" customHeight="1" x14ac:dyDescent="0.2">
      <c r="A125" s="13"/>
      <c r="B125" s="3"/>
      <c r="C125" s="3"/>
      <c r="D125" s="3"/>
      <c r="E125" s="3"/>
      <c r="F125" s="3"/>
      <c r="G125" s="3"/>
      <c r="H125" s="3"/>
      <c r="I125" s="3"/>
      <c r="J125" s="3"/>
    </row>
    <row r="140" spans="4:6" ht="12" customHeight="1" x14ac:dyDescent="0.2"/>
    <row r="141" spans="4:6" ht="12" customHeight="1" x14ac:dyDescent="0.2"/>
    <row r="144" spans="4:6" ht="15" hidden="1" customHeight="1" x14ac:dyDescent="0.2">
      <c r="D144" s="4" t="s">
        <v>87</v>
      </c>
      <c r="F144" s="4" t="s">
        <v>88</v>
      </c>
    </row>
    <row r="145" spans="4:9" ht="15" hidden="1" customHeight="1" x14ac:dyDescent="0.2">
      <c r="D145" s="3" t="s">
        <v>89</v>
      </c>
      <c r="F145" s="3" t="s">
        <v>90</v>
      </c>
      <c r="G145" s="3"/>
      <c r="H145" s="14" t="s">
        <v>5</v>
      </c>
      <c r="I145" s="14" t="s">
        <v>8</v>
      </c>
    </row>
    <row r="146" spans="4:9" ht="15" hidden="1" customHeight="1" x14ac:dyDescent="0.2">
      <c r="D146" s="3" t="s">
        <v>91</v>
      </c>
      <c r="F146" s="3" t="s">
        <v>92</v>
      </c>
      <c r="G146" s="3"/>
      <c r="H146" s="14" t="s">
        <v>6</v>
      </c>
      <c r="I146" s="14" t="s">
        <v>9</v>
      </c>
    </row>
    <row r="147" spans="4:9" ht="15" hidden="1" customHeight="1" x14ac:dyDescent="0.2">
      <c r="F147" s="3" t="s">
        <v>93</v>
      </c>
      <c r="G147" s="3"/>
      <c r="H147" s="14" t="s">
        <v>7</v>
      </c>
      <c r="I147" s="14"/>
    </row>
    <row r="148" spans="4:9" ht="15" hidden="1" customHeight="1" x14ac:dyDescent="0.2">
      <c r="F148" s="3" t="s">
        <v>89</v>
      </c>
      <c r="G148" s="3"/>
      <c r="H148" s="14"/>
      <c r="I148" s="14"/>
    </row>
    <row r="149" spans="4:9" ht="15" hidden="1" customHeight="1" x14ac:dyDescent="0.2">
      <c r="F149" s="3" t="s">
        <v>94</v>
      </c>
      <c r="G149" s="3"/>
      <c r="H149" s="14"/>
      <c r="I149" s="14"/>
    </row>
    <row r="153" spans="4:9" ht="12" customHeight="1" x14ac:dyDescent="0.2"/>
  </sheetData>
  <mergeCells count="113">
    <mergeCell ref="A101:J101"/>
    <mergeCell ref="A11:J12"/>
    <mergeCell ref="J56:J57"/>
    <mergeCell ref="C27:G27"/>
    <mergeCell ref="D56:D57"/>
    <mergeCell ref="E46:F46"/>
    <mergeCell ref="C28:G28"/>
    <mergeCell ref="C30:G30"/>
    <mergeCell ref="A56:A57"/>
    <mergeCell ref="A39:A40"/>
    <mergeCell ref="B56:B57"/>
    <mergeCell ref="B46:B47"/>
    <mergeCell ref="B39:B40"/>
    <mergeCell ref="D65:D66"/>
    <mergeCell ref="D72:D73"/>
    <mergeCell ref="J39:J40"/>
    <mergeCell ref="C46:C47"/>
    <mergeCell ref="A86:J86"/>
    <mergeCell ref="A15:J15"/>
    <mergeCell ref="A46:A47"/>
    <mergeCell ref="B99:I99"/>
    <mergeCell ref="C69:I69"/>
    <mergeCell ref="C80:I80"/>
    <mergeCell ref="J27:J28"/>
    <mergeCell ref="L17:Q17"/>
    <mergeCell ref="L39:N39"/>
    <mergeCell ref="C89:G89"/>
    <mergeCell ref="C96:G96"/>
    <mergeCell ref="A94:J94"/>
    <mergeCell ref="A95:A96"/>
    <mergeCell ref="B95:B96"/>
    <mergeCell ref="A87:A88"/>
    <mergeCell ref="J87:J88"/>
    <mergeCell ref="C88:G88"/>
    <mergeCell ref="L87:N87"/>
    <mergeCell ref="L56:N56"/>
    <mergeCell ref="P46:Q46"/>
    <mergeCell ref="P27:Q27"/>
    <mergeCell ref="L46:N46"/>
    <mergeCell ref="B19:B20"/>
    <mergeCell ref="J19:J20"/>
    <mergeCell ref="L27:N27"/>
    <mergeCell ref="A21:J21"/>
    <mergeCell ref="P87:Q87"/>
    <mergeCell ref="P72:Q72"/>
    <mergeCell ref="L65:N65"/>
    <mergeCell ref="A37:J37"/>
    <mergeCell ref="E72:F72"/>
    <mergeCell ref="C65:C66"/>
    <mergeCell ref="C87:G87"/>
    <mergeCell ref="E56:F56"/>
    <mergeCell ref="E65:F65"/>
    <mergeCell ref="E39:F39"/>
    <mergeCell ref="H39:H40"/>
    <mergeCell ref="I39:I40"/>
    <mergeCell ref="H46:H47"/>
    <mergeCell ref="I46:I47"/>
    <mergeCell ref="H56:H57"/>
    <mergeCell ref="I56:I57"/>
    <mergeCell ref="H65:H66"/>
    <mergeCell ref="I65:I66"/>
    <mergeCell ref="H72:H73"/>
    <mergeCell ref="I72:I73"/>
    <mergeCell ref="H87:H88"/>
    <mergeCell ref="I87:I88"/>
    <mergeCell ref="C97:G97"/>
    <mergeCell ref="C39:C40"/>
    <mergeCell ref="B65:B66"/>
    <mergeCell ref="P56:Q56"/>
    <mergeCell ref="P65:Q65"/>
    <mergeCell ref="P95:Q95"/>
    <mergeCell ref="L95:N95"/>
    <mergeCell ref="B87:B88"/>
    <mergeCell ref="C53:I53"/>
    <mergeCell ref="C62:I62"/>
    <mergeCell ref="J46:J47"/>
    <mergeCell ref="J95:J96"/>
    <mergeCell ref="C91:G91"/>
    <mergeCell ref="C90:G90"/>
    <mergeCell ref="C95:G95"/>
    <mergeCell ref="D92:I92"/>
    <mergeCell ref="J65:J66"/>
    <mergeCell ref="J72:J73"/>
    <mergeCell ref="H95:H96"/>
    <mergeCell ref="I95:I96"/>
    <mergeCell ref="B72:B73"/>
    <mergeCell ref="A84:J84"/>
    <mergeCell ref="A72:A73"/>
    <mergeCell ref="C72:C73"/>
    <mergeCell ref="C31:G31"/>
    <mergeCell ref="P19:Q19"/>
    <mergeCell ref="A65:A66"/>
    <mergeCell ref="C56:C57"/>
    <mergeCell ref="P39:Q39"/>
    <mergeCell ref="L19:N19"/>
    <mergeCell ref="A29:J29"/>
    <mergeCell ref="L72:N72"/>
    <mergeCell ref="A9:J9"/>
    <mergeCell ref="A10:J10"/>
    <mergeCell ref="D39:D40"/>
    <mergeCell ref="D46:D47"/>
    <mergeCell ref="A17:J17"/>
    <mergeCell ref="B27:B28"/>
    <mergeCell ref="A27:A28"/>
    <mergeCell ref="C32:I32"/>
    <mergeCell ref="C24:I24"/>
    <mergeCell ref="C43:I43"/>
    <mergeCell ref="A13:J14"/>
    <mergeCell ref="C22:G22"/>
    <mergeCell ref="C19:G20"/>
    <mergeCell ref="C23:G23"/>
    <mergeCell ref="A41:J41"/>
    <mergeCell ref="A19:A20"/>
  </mergeCells>
  <phoneticPr fontId="0" type="noConversion"/>
  <conditionalFormatting sqref="J22:J23">
    <cfRule type="expression" dxfId="1" priority="6">
      <formula>$J$22&gt;(SUM($J$82*0.1))</formula>
    </cfRule>
  </conditionalFormatting>
  <conditionalFormatting sqref="J97">
    <cfRule type="expression" dxfId="0" priority="2">
      <formula>$J$97&gt;(SUM($J$34+$J$82+$J$92)*0.1)</formula>
    </cfRule>
  </conditionalFormatting>
  <dataValidations xWindow="1396" yWindow="628" count="6">
    <dataValidation type="list" allowBlank="1" showInputMessage="1" showErrorMessage="1" errorTitle="Canadien / Non-Canadien" error="Veuillez choisir à partir de la liste déroulante" promptTitle="Origine des coûts" prompt="Veuillez préciser l'origine des coûts: Canadienne ou Non-Canadienne" sqref="I22:I23 I97 I89:I91 I74:I79 I48:I52 I58:I61 I67:I68 I30:I31 I42" xr:uid="{00000000-0002-0000-0100-000000000000}">
      <formula1>$I$145:$I$146</formula1>
    </dataValidation>
    <dataValidation type="list" allowBlank="1" showInputMessage="1" showErrorMessage="1" errorTitle="Interne, Apparenté, Externe" error="Veuillez choisir à partir de la liste déroulante" promptTitle="Répartition des coûts" prompt="Veuillez répartir les coûts selon qu'ils sont Interne, Apparenté ou Externe" sqref="H97 H22:H23 H89:H91 H74:H79 H48:H52 H58:H61 H67:H68 H30:H31 H42" xr:uid="{00000000-0002-0000-0100-000001000000}">
      <formula1>$H$145:$H$147</formula1>
    </dataValidation>
    <dataValidation errorStyle="warning" allowBlank="1" showInputMessage="1" sqref="J82 J34" xr:uid="{B0E924F1-F14D-4764-9725-26476264CED5}"/>
    <dataValidation errorStyle="warning" allowBlank="1" showInputMessage="1" showErrorMessage="1" error="Les dépenses indiquées pour le poste de Productrice / Producteur ne peuvent excéder 10 % de la Section B si la personne est actionnaire de la compagnie requérante, co-requérante ou de la société-mère." prompt="Les dépenses indiquées pour le poste de Productrice / Producteur ne peuvent excéder 10 % de la Section B si la personne est actionnaire de la compagnie requérante, co-requérante ou de la société-mère._x000a_" sqref="J22:J23" xr:uid="{18598F85-69ED-4CD3-83C4-1CDC1DD2D026}"/>
    <dataValidation errorStyle="warning" allowBlank="1" showInputMessage="1" showErrorMessage="1" prompt="Ne peuvent excéder 10% du total du devis (maximum 10% de Section A + Section B + Section E)" sqref="J97" xr:uid="{7B9FAD16-5756-45D2-9A02-5C34539880C6}"/>
    <dataValidation type="list" allowBlank="1" showInputMessage="1" showErrorMessage="1" errorTitle="Hours, Days, Weeks" error="Please choose from the dropdown list" sqref="F42 F74:F79 F67:F68 F58:F61 F48:F52" xr:uid="{8BDBE105-DAF8-49DD-A33F-6113C6D93A04}">
      <formula1>$F$145:$F$149</formula1>
    </dataValidation>
  </dataValidations>
  <printOptions horizontalCentered="1"/>
  <pageMargins left="0.25" right="0.25" top="0.75" bottom="0.75" header="0.3" footer="0.3"/>
  <pageSetup scale="60" firstPageNumber="3" fitToHeight="6" orientation="landscape" r:id="rId1"/>
  <rowBreaks count="1" manualBreakCount="1">
    <brk id="54" max="16383" man="1"/>
  </rowBreaks>
  <ignoredErrors>
    <ignoredError sqref="A18 A24 A26 A32 A38 A43 A45 A53 A55 A62 A64 A69 A71 A80 A85 A92" numberStoredAsText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2E34A-B0A1-49A9-B944-D04BDB0679BD}">
  <sheetPr>
    <pageSetUpPr fitToPage="1"/>
  </sheetPr>
  <dimension ref="A1:Q63"/>
  <sheetViews>
    <sheetView showGridLines="0" zoomScaleNormal="100" workbookViewId="0">
      <selection activeCell="L22" sqref="L22"/>
    </sheetView>
  </sheetViews>
  <sheetFormatPr baseColWidth="10" defaultColWidth="7.109375" defaultRowHeight="12" x14ac:dyDescent="0.2"/>
  <cols>
    <col min="1" max="1" width="4" style="99" customWidth="1"/>
    <col min="2" max="2" width="28.21875" style="99" customWidth="1"/>
    <col min="3" max="3" width="17.109375" style="99" customWidth="1"/>
    <col min="4" max="4" width="12" style="99" customWidth="1"/>
    <col min="5" max="5" width="7.109375" style="99" customWidth="1"/>
    <col min="6" max="6" width="8.6640625" style="99" customWidth="1"/>
    <col min="7" max="7" width="14.33203125" style="99" customWidth="1"/>
    <col min="8" max="8" width="10.6640625" style="99" customWidth="1"/>
    <col min="9" max="257" width="7.109375" style="99"/>
    <col min="258" max="258" width="4" style="99" customWidth="1"/>
    <col min="259" max="259" width="37.6640625" style="99" customWidth="1"/>
    <col min="260" max="260" width="8.5546875" style="99" customWidth="1"/>
    <col min="261" max="261" width="7.109375" style="99" customWidth="1"/>
    <col min="262" max="263" width="8.6640625" style="99" customWidth="1"/>
    <col min="264" max="264" width="10.6640625" style="99" customWidth="1"/>
    <col min="265" max="513" width="7.109375" style="99"/>
    <col min="514" max="514" width="4" style="99" customWidth="1"/>
    <col min="515" max="515" width="37.6640625" style="99" customWidth="1"/>
    <col min="516" max="516" width="8.5546875" style="99" customWidth="1"/>
    <col min="517" max="517" width="7.109375" style="99" customWidth="1"/>
    <col min="518" max="519" width="8.6640625" style="99" customWidth="1"/>
    <col min="520" max="520" width="10.6640625" style="99" customWidth="1"/>
    <col min="521" max="769" width="7.109375" style="99"/>
    <col min="770" max="770" width="4" style="99" customWidth="1"/>
    <col min="771" max="771" width="37.6640625" style="99" customWidth="1"/>
    <col min="772" max="772" width="8.5546875" style="99" customWidth="1"/>
    <col min="773" max="773" width="7.109375" style="99" customWidth="1"/>
    <col min="774" max="775" width="8.6640625" style="99" customWidth="1"/>
    <col min="776" max="776" width="10.6640625" style="99" customWidth="1"/>
    <col min="777" max="1025" width="7.109375" style="99"/>
    <col min="1026" max="1026" width="4" style="99" customWidth="1"/>
    <col min="1027" max="1027" width="37.6640625" style="99" customWidth="1"/>
    <col min="1028" max="1028" width="8.5546875" style="99" customWidth="1"/>
    <col min="1029" max="1029" width="7.109375" style="99" customWidth="1"/>
    <col min="1030" max="1031" width="8.6640625" style="99" customWidth="1"/>
    <col min="1032" max="1032" width="10.6640625" style="99" customWidth="1"/>
    <col min="1033" max="1281" width="7.109375" style="99"/>
    <col min="1282" max="1282" width="4" style="99" customWidth="1"/>
    <col min="1283" max="1283" width="37.6640625" style="99" customWidth="1"/>
    <col min="1284" max="1284" width="8.5546875" style="99" customWidth="1"/>
    <col min="1285" max="1285" width="7.109375" style="99" customWidth="1"/>
    <col min="1286" max="1287" width="8.6640625" style="99" customWidth="1"/>
    <col min="1288" max="1288" width="10.6640625" style="99" customWidth="1"/>
    <col min="1289" max="1537" width="7.109375" style="99"/>
    <col min="1538" max="1538" width="4" style="99" customWidth="1"/>
    <col min="1539" max="1539" width="37.6640625" style="99" customWidth="1"/>
    <col min="1540" max="1540" width="8.5546875" style="99" customWidth="1"/>
    <col min="1541" max="1541" width="7.109375" style="99" customWidth="1"/>
    <col min="1542" max="1543" width="8.6640625" style="99" customWidth="1"/>
    <col min="1544" max="1544" width="10.6640625" style="99" customWidth="1"/>
    <col min="1545" max="1793" width="7.109375" style="99"/>
    <col min="1794" max="1794" width="4" style="99" customWidth="1"/>
    <col min="1795" max="1795" width="37.6640625" style="99" customWidth="1"/>
    <col min="1796" max="1796" width="8.5546875" style="99" customWidth="1"/>
    <col min="1797" max="1797" width="7.109375" style="99" customWidth="1"/>
    <col min="1798" max="1799" width="8.6640625" style="99" customWidth="1"/>
    <col min="1800" max="1800" width="10.6640625" style="99" customWidth="1"/>
    <col min="1801" max="2049" width="7.109375" style="99"/>
    <col min="2050" max="2050" width="4" style="99" customWidth="1"/>
    <col min="2051" max="2051" width="37.6640625" style="99" customWidth="1"/>
    <col min="2052" max="2052" width="8.5546875" style="99" customWidth="1"/>
    <col min="2053" max="2053" width="7.109375" style="99" customWidth="1"/>
    <col min="2054" max="2055" width="8.6640625" style="99" customWidth="1"/>
    <col min="2056" max="2056" width="10.6640625" style="99" customWidth="1"/>
    <col min="2057" max="2305" width="7.109375" style="99"/>
    <col min="2306" max="2306" width="4" style="99" customWidth="1"/>
    <col min="2307" max="2307" width="37.6640625" style="99" customWidth="1"/>
    <col min="2308" max="2308" width="8.5546875" style="99" customWidth="1"/>
    <col min="2309" max="2309" width="7.109375" style="99" customWidth="1"/>
    <col min="2310" max="2311" width="8.6640625" style="99" customWidth="1"/>
    <col min="2312" max="2312" width="10.6640625" style="99" customWidth="1"/>
    <col min="2313" max="2561" width="7.109375" style="99"/>
    <col min="2562" max="2562" width="4" style="99" customWidth="1"/>
    <col min="2563" max="2563" width="37.6640625" style="99" customWidth="1"/>
    <col min="2564" max="2564" width="8.5546875" style="99" customWidth="1"/>
    <col min="2565" max="2565" width="7.109375" style="99" customWidth="1"/>
    <col min="2566" max="2567" width="8.6640625" style="99" customWidth="1"/>
    <col min="2568" max="2568" width="10.6640625" style="99" customWidth="1"/>
    <col min="2569" max="2817" width="7.109375" style="99"/>
    <col min="2818" max="2818" width="4" style="99" customWidth="1"/>
    <col min="2819" max="2819" width="37.6640625" style="99" customWidth="1"/>
    <col min="2820" max="2820" width="8.5546875" style="99" customWidth="1"/>
    <col min="2821" max="2821" width="7.109375" style="99" customWidth="1"/>
    <col min="2822" max="2823" width="8.6640625" style="99" customWidth="1"/>
    <col min="2824" max="2824" width="10.6640625" style="99" customWidth="1"/>
    <col min="2825" max="3073" width="7.109375" style="99"/>
    <col min="3074" max="3074" width="4" style="99" customWidth="1"/>
    <col min="3075" max="3075" width="37.6640625" style="99" customWidth="1"/>
    <col min="3076" max="3076" width="8.5546875" style="99" customWidth="1"/>
    <col min="3077" max="3077" width="7.109375" style="99" customWidth="1"/>
    <col min="3078" max="3079" width="8.6640625" style="99" customWidth="1"/>
    <col min="3080" max="3080" width="10.6640625" style="99" customWidth="1"/>
    <col min="3081" max="3329" width="7.109375" style="99"/>
    <col min="3330" max="3330" width="4" style="99" customWidth="1"/>
    <col min="3331" max="3331" width="37.6640625" style="99" customWidth="1"/>
    <col min="3332" max="3332" width="8.5546875" style="99" customWidth="1"/>
    <col min="3333" max="3333" width="7.109375" style="99" customWidth="1"/>
    <col min="3334" max="3335" width="8.6640625" style="99" customWidth="1"/>
    <col min="3336" max="3336" width="10.6640625" style="99" customWidth="1"/>
    <col min="3337" max="3585" width="7.109375" style="99"/>
    <col min="3586" max="3586" width="4" style="99" customWidth="1"/>
    <col min="3587" max="3587" width="37.6640625" style="99" customWidth="1"/>
    <col min="3588" max="3588" width="8.5546875" style="99" customWidth="1"/>
    <col min="3589" max="3589" width="7.109375" style="99" customWidth="1"/>
    <col min="3590" max="3591" width="8.6640625" style="99" customWidth="1"/>
    <col min="3592" max="3592" width="10.6640625" style="99" customWidth="1"/>
    <col min="3593" max="3841" width="7.109375" style="99"/>
    <col min="3842" max="3842" width="4" style="99" customWidth="1"/>
    <col min="3843" max="3843" width="37.6640625" style="99" customWidth="1"/>
    <col min="3844" max="3844" width="8.5546875" style="99" customWidth="1"/>
    <col min="3845" max="3845" width="7.109375" style="99" customWidth="1"/>
    <col min="3846" max="3847" width="8.6640625" style="99" customWidth="1"/>
    <col min="3848" max="3848" width="10.6640625" style="99" customWidth="1"/>
    <col min="3849" max="4097" width="7.109375" style="99"/>
    <col min="4098" max="4098" width="4" style="99" customWidth="1"/>
    <col min="4099" max="4099" width="37.6640625" style="99" customWidth="1"/>
    <col min="4100" max="4100" width="8.5546875" style="99" customWidth="1"/>
    <col min="4101" max="4101" width="7.109375" style="99" customWidth="1"/>
    <col min="4102" max="4103" width="8.6640625" style="99" customWidth="1"/>
    <col min="4104" max="4104" width="10.6640625" style="99" customWidth="1"/>
    <col min="4105" max="4353" width="7.109375" style="99"/>
    <col min="4354" max="4354" width="4" style="99" customWidth="1"/>
    <col min="4355" max="4355" width="37.6640625" style="99" customWidth="1"/>
    <col min="4356" max="4356" width="8.5546875" style="99" customWidth="1"/>
    <col min="4357" max="4357" width="7.109375" style="99" customWidth="1"/>
    <col min="4358" max="4359" width="8.6640625" style="99" customWidth="1"/>
    <col min="4360" max="4360" width="10.6640625" style="99" customWidth="1"/>
    <col min="4361" max="4609" width="7.109375" style="99"/>
    <col min="4610" max="4610" width="4" style="99" customWidth="1"/>
    <col min="4611" max="4611" width="37.6640625" style="99" customWidth="1"/>
    <col min="4612" max="4612" width="8.5546875" style="99" customWidth="1"/>
    <col min="4613" max="4613" width="7.109375" style="99" customWidth="1"/>
    <col min="4614" max="4615" width="8.6640625" style="99" customWidth="1"/>
    <col min="4616" max="4616" width="10.6640625" style="99" customWidth="1"/>
    <col min="4617" max="4865" width="7.109375" style="99"/>
    <col min="4866" max="4866" width="4" style="99" customWidth="1"/>
    <col min="4867" max="4867" width="37.6640625" style="99" customWidth="1"/>
    <col min="4868" max="4868" width="8.5546875" style="99" customWidth="1"/>
    <col min="4869" max="4869" width="7.109375" style="99" customWidth="1"/>
    <col min="4870" max="4871" width="8.6640625" style="99" customWidth="1"/>
    <col min="4872" max="4872" width="10.6640625" style="99" customWidth="1"/>
    <col min="4873" max="5121" width="7.109375" style="99"/>
    <col min="5122" max="5122" width="4" style="99" customWidth="1"/>
    <col min="5123" max="5123" width="37.6640625" style="99" customWidth="1"/>
    <col min="5124" max="5124" width="8.5546875" style="99" customWidth="1"/>
    <col min="5125" max="5125" width="7.109375" style="99" customWidth="1"/>
    <col min="5126" max="5127" width="8.6640625" style="99" customWidth="1"/>
    <col min="5128" max="5128" width="10.6640625" style="99" customWidth="1"/>
    <col min="5129" max="5377" width="7.109375" style="99"/>
    <col min="5378" max="5378" width="4" style="99" customWidth="1"/>
    <col min="5379" max="5379" width="37.6640625" style="99" customWidth="1"/>
    <col min="5380" max="5380" width="8.5546875" style="99" customWidth="1"/>
    <col min="5381" max="5381" width="7.109375" style="99" customWidth="1"/>
    <col min="5382" max="5383" width="8.6640625" style="99" customWidth="1"/>
    <col min="5384" max="5384" width="10.6640625" style="99" customWidth="1"/>
    <col min="5385" max="5633" width="7.109375" style="99"/>
    <col min="5634" max="5634" width="4" style="99" customWidth="1"/>
    <col min="5635" max="5635" width="37.6640625" style="99" customWidth="1"/>
    <col min="5636" max="5636" width="8.5546875" style="99" customWidth="1"/>
    <col min="5637" max="5637" width="7.109375" style="99" customWidth="1"/>
    <col min="5638" max="5639" width="8.6640625" style="99" customWidth="1"/>
    <col min="5640" max="5640" width="10.6640625" style="99" customWidth="1"/>
    <col min="5641" max="5889" width="7.109375" style="99"/>
    <col min="5890" max="5890" width="4" style="99" customWidth="1"/>
    <col min="5891" max="5891" width="37.6640625" style="99" customWidth="1"/>
    <col min="5892" max="5892" width="8.5546875" style="99" customWidth="1"/>
    <col min="5893" max="5893" width="7.109375" style="99" customWidth="1"/>
    <col min="5894" max="5895" width="8.6640625" style="99" customWidth="1"/>
    <col min="5896" max="5896" width="10.6640625" style="99" customWidth="1"/>
    <col min="5897" max="6145" width="7.109375" style="99"/>
    <col min="6146" max="6146" width="4" style="99" customWidth="1"/>
    <col min="6147" max="6147" width="37.6640625" style="99" customWidth="1"/>
    <col min="6148" max="6148" width="8.5546875" style="99" customWidth="1"/>
    <col min="6149" max="6149" width="7.109375" style="99" customWidth="1"/>
    <col min="6150" max="6151" width="8.6640625" style="99" customWidth="1"/>
    <col min="6152" max="6152" width="10.6640625" style="99" customWidth="1"/>
    <col min="6153" max="6401" width="7.109375" style="99"/>
    <col min="6402" max="6402" width="4" style="99" customWidth="1"/>
    <col min="6403" max="6403" width="37.6640625" style="99" customWidth="1"/>
    <col min="6404" max="6404" width="8.5546875" style="99" customWidth="1"/>
    <col min="6405" max="6405" width="7.109375" style="99" customWidth="1"/>
    <col min="6406" max="6407" width="8.6640625" style="99" customWidth="1"/>
    <col min="6408" max="6408" width="10.6640625" style="99" customWidth="1"/>
    <col min="6409" max="6657" width="7.109375" style="99"/>
    <col min="6658" max="6658" width="4" style="99" customWidth="1"/>
    <col min="6659" max="6659" width="37.6640625" style="99" customWidth="1"/>
    <col min="6660" max="6660" width="8.5546875" style="99" customWidth="1"/>
    <col min="6661" max="6661" width="7.109375" style="99" customWidth="1"/>
    <col min="6662" max="6663" width="8.6640625" style="99" customWidth="1"/>
    <col min="6664" max="6664" width="10.6640625" style="99" customWidth="1"/>
    <col min="6665" max="6913" width="7.109375" style="99"/>
    <col min="6914" max="6914" width="4" style="99" customWidth="1"/>
    <col min="6915" max="6915" width="37.6640625" style="99" customWidth="1"/>
    <col min="6916" max="6916" width="8.5546875" style="99" customWidth="1"/>
    <col min="6917" max="6917" width="7.109375" style="99" customWidth="1"/>
    <col min="6918" max="6919" width="8.6640625" style="99" customWidth="1"/>
    <col min="6920" max="6920" width="10.6640625" style="99" customWidth="1"/>
    <col min="6921" max="7169" width="7.109375" style="99"/>
    <col min="7170" max="7170" width="4" style="99" customWidth="1"/>
    <col min="7171" max="7171" width="37.6640625" style="99" customWidth="1"/>
    <col min="7172" max="7172" width="8.5546875" style="99" customWidth="1"/>
    <col min="7173" max="7173" width="7.109375" style="99" customWidth="1"/>
    <col min="7174" max="7175" width="8.6640625" style="99" customWidth="1"/>
    <col min="7176" max="7176" width="10.6640625" style="99" customWidth="1"/>
    <col min="7177" max="7425" width="7.109375" style="99"/>
    <col min="7426" max="7426" width="4" style="99" customWidth="1"/>
    <col min="7427" max="7427" width="37.6640625" style="99" customWidth="1"/>
    <col min="7428" max="7428" width="8.5546875" style="99" customWidth="1"/>
    <col min="7429" max="7429" width="7.109375" style="99" customWidth="1"/>
    <col min="7430" max="7431" width="8.6640625" style="99" customWidth="1"/>
    <col min="7432" max="7432" width="10.6640625" style="99" customWidth="1"/>
    <col min="7433" max="7681" width="7.109375" style="99"/>
    <col min="7682" max="7682" width="4" style="99" customWidth="1"/>
    <col min="7683" max="7683" width="37.6640625" style="99" customWidth="1"/>
    <col min="7684" max="7684" width="8.5546875" style="99" customWidth="1"/>
    <col min="7685" max="7685" width="7.109375" style="99" customWidth="1"/>
    <col min="7686" max="7687" width="8.6640625" style="99" customWidth="1"/>
    <col min="7688" max="7688" width="10.6640625" style="99" customWidth="1"/>
    <col min="7689" max="7937" width="7.109375" style="99"/>
    <col min="7938" max="7938" width="4" style="99" customWidth="1"/>
    <col min="7939" max="7939" width="37.6640625" style="99" customWidth="1"/>
    <col min="7940" max="7940" width="8.5546875" style="99" customWidth="1"/>
    <col min="7941" max="7941" width="7.109375" style="99" customWidth="1"/>
    <col min="7942" max="7943" width="8.6640625" style="99" customWidth="1"/>
    <col min="7944" max="7944" width="10.6640625" style="99" customWidth="1"/>
    <col min="7945" max="8193" width="7.109375" style="99"/>
    <col min="8194" max="8194" width="4" style="99" customWidth="1"/>
    <col min="8195" max="8195" width="37.6640625" style="99" customWidth="1"/>
    <col min="8196" max="8196" width="8.5546875" style="99" customWidth="1"/>
    <col min="8197" max="8197" width="7.109375" style="99" customWidth="1"/>
    <col min="8198" max="8199" width="8.6640625" style="99" customWidth="1"/>
    <col min="8200" max="8200" width="10.6640625" style="99" customWidth="1"/>
    <col min="8201" max="8449" width="7.109375" style="99"/>
    <col min="8450" max="8450" width="4" style="99" customWidth="1"/>
    <col min="8451" max="8451" width="37.6640625" style="99" customWidth="1"/>
    <col min="8452" max="8452" width="8.5546875" style="99" customWidth="1"/>
    <col min="8453" max="8453" width="7.109375" style="99" customWidth="1"/>
    <col min="8454" max="8455" width="8.6640625" style="99" customWidth="1"/>
    <col min="8456" max="8456" width="10.6640625" style="99" customWidth="1"/>
    <col min="8457" max="8705" width="7.109375" style="99"/>
    <col min="8706" max="8706" width="4" style="99" customWidth="1"/>
    <col min="8707" max="8707" width="37.6640625" style="99" customWidth="1"/>
    <col min="8708" max="8708" width="8.5546875" style="99" customWidth="1"/>
    <col min="8709" max="8709" width="7.109375" style="99" customWidth="1"/>
    <col min="8710" max="8711" width="8.6640625" style="99" customWidth="1"/>
    <col min="8712" max="8712" width="10.6640625" style="99" customWidth="1"/>
    <col min="8713" max="8961" width="7.109375" style="99"/>
    <col min="8962" max="8962" width="4" style="99" customWidth="1"/>
    <col min="8963" max="8963" width="37.6640625" style="99" customWidth="1"/>
    <col min="8964" max="8964" width="8.5546875" style="99" customWidth="1"/>
    <col min="8965" max="8965" width="7.109375" style="99" customWidth="1"/>
    <col min="8966" max="8967" width="8.6640625" style="99" customWidth="1"/>
    <col min="8968" max="8968" width="10.6640625" style="99" customWidth="1"/>
    <col min="8969" max="9217" width="7.109375" style="99"/>
    <col min="9218" max="9218" width="4" style="99" customWidth="1"/>
    <col min="9219" max="9219" width="37.6640625" style="99" customWidth="1"/>
    <col min="9220" max="9220" width="8.5546875" style="99" customWidth="1"/>
    <col min="9221" max="9221" width="7.109375" style="99" customWidth="1"/>
    <col min="9222" max="9223" width="8.6640625" style="99" customWidth="1"/>
    <col min="9224" max="9224" width="10.6640625" style="99" customWidth="1"/>
    <col min="9225" max="9473" width="7.109375" style="99"/>
    <col min="9474" max="9474" width="4" style="99" customWidth="1"/>
    <col min="9475" max="9475" width="37.6640625" style="99" customWidth="1"/>
    <col min="9476" max="9476" width="8.5546875" style="99" customWidth="1"/>
    <col min="9477" max="9477" width="7.109375" style="99" customWidth="1"/>
    <col min="9478" max="9479" width="8.6640625" style="99" customWidth="1"/>
    <col min="9480" max="9480" width="10.6640625" style="99" customWidth="1"/>
    <col min="9481" max="9729" width="7.109375" style="99"/>
    <col min="9730" max="9730" width="4" style="99" customWidth="1"/>
    <col min="9731" max="9731" width="37.6640625" style="99" customWidth="1"/>
    <col min="9732" max="9732" width="8.5546875" style="99" customWidth="1"/>
    <col min="9733" max="9733" width="7.109375" style="99" customWidth="1"/>
    <col min="9734" max="9735" width="8.6640625" style="99" customWidth="1"/>
    <col min="9736" max="9736" width="10.6640625" style="99" customWidth="1"/>
    <col min="9737" max="9985" width="7.109375" style="99"/>
    <col min="9986" max="9986" width="4" style="99" customWidth="1"/>
    <col min="9987" max="9987" width="37.6640625" style="99" customWidth="1"/>
    <col min="9988" max="9988" width="8.5546875" style="99" customWidth="1"/>
    <col min="9989" max="9989" width="7.109375" style="99" customWidth="1"/>
    <col min="9990" max="9991" width="8.6640625" style="99" customWidth="1"/>
    <col min="9992" max="9992" width="10.6640625" style="99" customWidth="1"/>
    <col min="9993" max="10241" width="7.109375" style="99"/>
    <col min="10242" max="10242" width="4" style="99" customWidth="1"/>
    <col min="10243" max="10243" width="37.6640625" style="99" customWidth="1"/>
    <col min="10244" max="10244" width="8.5546875" style="99" customWidth="1"/>
    <col min="10245" max="10245" width="7.109375" style="99" customWidth="1"/>
    <col min="10246" max="10247" width="8.6640625" style="99" customWidth="1"/>
    <col min="10248" max="10248" width="10.6640625" style="99" customWidth="1"/>
    <col min="10249" max="10497" width="7.109375" style="99"/>
    <col min="10498" max="10498" width="4" style="99" customWidth="1"/>
    <col min="10499" max="10499" width="37.6640625" style="99" customWidth="1"/>
    <col min="10500" max="10500" width="8.5546875" style="99" customWidth="1"/>
    <col min="10501" max="10501" width="7.109375" style="99" customWidth="1"/>
    <col min="10502" max="10503" width="8.6640625" style="99" customWidth="1"/>
    <col min="10504" max="10504" width="10.6640625" style="99" customWidth="1"/>
    <col min="10505" max="10753" width="7.109375" style="99"/>
    <col min="10754" max="10754" width="4" style="99" customWidth="1"/>
    <col min="10755" max="10755" width="37.6640625" style="99" customWidth="1"/>
    <col min="10756" max="10756" width="8.5546875" style="99" customWidth="1"/>
    <col min="10757" max="10757" width="7.109375" style="99" customWidth="1"/>
    <col min="10758" max="10759" width="8.6640625" style="99" customWidth="1"/>
    <col min="10760" max="10760" width="10.6640625" style="99" customWidth="1"/>
    <col min="10761" max="11009" width="7.109375" style="99"/>
    <col min="11010" max="11010" width="4" style="99" customWidth="1"/>
    <col min="11011" max="11011" width="37.6640625" style="99" customWidth="1"/>
    <col min="11012" max="11012" width="8.5546875" style="99" customWidth="1"/>
    <col min="11013" max="11013" width="7.109375" style="99" customWidth="1"/>
    <col min="11014" max="11015" width="8.6640625" style="99" customWidth="1"/>
    <col min="11016" max="11016" width="10.6640625" style="99" customWidth="1"/>
    <col min="11017" max="11265" width="7.109375" style="99"/>
    <col min="11266" max="11266" width="4" style="99" customWidth="1"/>
    <col min="11267" max="11267" width="37.6640625" style="99" customWidth="1"/>
    <col min="11268" max="11268" width="8.5546875" style="99" customWidth="1"/>
    <col min="11269" max="11269" width="7.109375" style="99" customWidth="1"/>
    <col min="11270" max="11271" width="8.6640625" style="99" customWidth="1"/>
    <col min="11272" max="11272" width="10.6640625" style="99" customWidth="1"/>
    <col min="11273" max="11521" width="7.109375" style="99"/>
    <col min="11522" max="11522" width="4" style="99" customWidth="1"/>
    <col min="11523" max="11523" width="37.6640625" style="99" customWidth="1"/>
    <col min="11524" max="11524" width="8.5546875" style="99" customWidth="1"/>
    <col min="11525" max="11525" width="7.109375" style="99" customWidth="1"/>
    <col min="11526" max="11527" width="8.6640625" style="99" customWidth="1"/>
    <col min="11528" max="11528" width="10.6640625" style="99" customWidth="1"/>
    <col min="11529" max="11777" width="7.109375" style="99"/>
    <col min="11778" max="11778" width="4" style="99" customWidth="1"/>
    <col min="11779" max="11779" width="37.6640625" style="99" customWidth="1"/>
    <col min="11780" max="11780" width="8.5546875" style="99" customWidth="1"/>
    <col min="11781" max="11781" width="7.109375" style="99" customWidth="1"/>
    <col min="11782" max="11783" width="8.6640625" style="99" customWidth="1"/>
    <col min="11784" max="11784" width="10.6640625" style="99" customWidth="1"/>
    <col min="11785" max="12033" width="7.109375" style="99"/>
    <col min="12034" max="12034" width="4" style="99" customWidth="1"/>
    <col min="12035" max="12035" width="37.6640625" style="99" customWidth="1"/>
    <col min="12036" max="12036" width="8.5546875" style="99" customWidth="1"/>
    <col min="12037" max="12037" width="7.109375" style="99" customWidth="1"/>
    <col min="12038" max="12039" width="8.6640625" style="99" customWidth="1"/>
    <col min="12040" max="12040" width="10.6640625" style="99" customWidth="1"/>
    <col min="12041" max="12289" width="7.109375" style="99"/>
    <col min="12290" max="12290" width="4" style="99" customWidth="1"/>
    <col min="12291" max="12291" width="37.6640625" style="99" customWidth="1"/>
    <col min="12292" max="12292" width="8.5546875" style="99" customWidth="1"/>
    <col min="12293" max="12293" width="7.109375" style="99" customWidth="1"/>
    <col min="12294" max="12295" width="8.6640625" style="99" customWidth="1"/>
    <col min="12296" max="12296" width="10.6640625" style="99" customWidth="1"/>
    <col min="12297" max="12545" width="7.109375" style="99"/>
    <col min="12546" max="12546" width="4" style="99" customWidth="1"/>
    <col min="12547" max="12547" width="37.6640625" style="99" customWidth="1"/>
    <col min="12548" max="12548" width="8.5546875" style="99" customWidth="1"/>
    <col min="12549" max="12549" width="7.109375" style="99" customWidth="1"/>
    <col min="12550" max="12551" width="8.6640625" style="99" customWidth="1"/>
    <col min="12552" max="12552" width="10.6640625" style="99" customWidth="1"/>
    <col min="12553" max="12801" width="7.109375" style="99"/>
    <col min="12802" max="12802" width="4" style="99" customWidth="1"/>
    <col min="12803" max="12803" width="37.6640625" style="99" customWidth="1"/>
    <col min="12804" max="12804" width="8.5546875" style="99" customWidth="1"/>
    <col min="12805" max="12805" width="7.109375" style="99" customWidth="1"/>
    <col min="12806" max="12807" width="8.6640625" style="99" customWidth="1"/>
    <col min="12808" max="12808" width="10.6640625" style="99" customWidth="1"/>
    <col min="12809" max="13057" width="7.109375" style="99"/>
    <col min="13058" max="13058" width="4" style="99" customWidth="1"/>
    <col min="13059" max="13059" width="37.6640625" style="99" customWidth="1"/>
    <col min="13060" max="13060" width="8.5546875" style="99" customWidth="1"/>
    <col min="13061" max="13061" width="7.109375" style="99" customWidth="1"/>
    <col min="13062" max="13063" width="8.6640625" style="99" customWidth="1"/>
    <col min="13064" max="13064" width="10.6640625" style="99" customWidth="1"/>
    <col min="13065" max="13313" width="7.109375" style="99"/>
    <col min="13314" max="13314" width="4" style="99" customWidth="1"/>
    <col min="13315" max="13315" width="37.6640625" style="99" customWidth="1"/>
    <col min="13316" max="13316" width="8.5546875" style="99" customWidth="1"/>
    <col min="13317" max="13317" width="7.109375" style="99" customWidth="1"/>
    <col min="13318" max="13319" width="8.6640625" style="99" customWidth="1"/>
    <col min="13320" max="13320" width="10.6640625" style="99" customWidth="1"/>
    <col min="13321" max="13569" width="7.109375" style="99"/>
    <col min="13570" max="13570" width="4" style="99" customWidth="1"/>
    <col min="13571" max="13571" width="37.6640625" style="99" customWidth="1"/>
    <col min="13572" max="13572" width="8.5546875" style="99" customWidth="1"/>
    <col min="13573" max="13573" width="7.109375" style="99" customWidth="1"/>
    <col min="13574" max="13575" width="8.6640625" style="99" customWidth="1"/>
    <col min="13576" max="13576" width="10.6640625" style="99" customWidth="1"/>
    <col min="13577" max="13825" width="7.109375" style="99"/>
    <col min="13826" max="13826" width="4" style="99" customWidth="1"/>
    <col min="13827" max="13827" width="37.6640625" style="99" customWidth="1"/>
    <col min="13828" max="13828" width="8.5546875" style="99" customWidth="1"/>
    <col min="13829" max="13829" width="7.109375" style="99" customWidth="1"/>
    <col min="13830" max="13831" width="8.6640625" style="99" customWidth="1"/>
    <col min="13832" max="13832" width="10.6640625" style="99" customWidth="1"/>
    <col min="13833" max="14081" width="7.109375" style="99"/>
    <col min="14082" max="14082" width="4" style="99" customWidth="1"/>
    <col min="14083" max="14083" width="37.6640625" style="99" customWidth="1"/>
    <col min="14084" max="14084" width="8.5546875" style="99" customWidth="1"/>
    <col min="14085" max="14085" width="7.109375" style="99" customWidth="1"/>
    <col min="14086" max="14087" width="8.6640625" style="99" customWidth="1"/>
    <col min="14088" max="14088" width="10.6640625" style="99" customWidth="1"/>
    <col min="14089" max="14337" width="7.109375" style="99"/>
    <col min="14338" max="14338" width="4" style="99" customWidth="1"/>
    <col min="14339" max="14339" width="37.6640625" style="99" customWidth="1"/>
    <col min="14340" max="14340" width="8.5546875" style="99" customWidth="1"/>
    <col min="14341" max="14341" width="7.109375" style="99" customWidth="1"/>
    <col min="14342" max="14343" width="8.6640625" style="99" customWidth="1"/>
    <col min="14344" max="14344" width="10.6640625" style="99" customWidth="1"/>
    <col min="14345" max="14593" width="7.109375" style="99"/>
    <col min="14594" max="14594" width="4" style="99" customWidth="1"/>
    <col min="14595" max="14595" width="37.6640625" style="99" customWidth="1"/>
    <col min="14596" max="14596" width="8.5546875" style="99" customWidth="1"/>
    <col min="14597" max="14597" width="7.109375" style="99" customWidth="1"/>
    <col min="14598" max="14599" width="8.6640625" style="99" customWidth="1"/>
    <col min="14600" max="14600" width="10.6640625" style="99" customWidth="1"/>
    <col min="14601" max="14849" width="7.109375" style="99"/>
    <col min="14850" max="14850" width="4" style="99" customWidth="1"/>
    <col min="14851" max="14851" width="37.6640625" style="99" customWidth="1"/>
    <col min="14852" max="14852" width="8.5546875" style="99" customWidth="1"/>
    <col min="14853" max="14853" width="7.109375" style="99" customWidth="1"/>
    <col min="14854" max="14855" width="8.6640625" style="99" customWidth="1"/>
    <col min="14856" max="14856" width="10.6640625" style="99" customWidth="1"/>
    <col min="14857" max="15105" width="7.109375" style="99"/>
    <col min="15106" max="15106" width="4" style="99" customWidth="1"/>
    <col min="15107" max="15107" width="37.6640625" style="99" customWidth="1"/>
    <col min="15108" max="15108" width="8.5546875" style="99" customWidth="1"/>
    <col min="15109" max="15109" width="7.109375" style="99" customWidth="1"/>
    <col min="15110" max="15111" width="8.6640625" style="99" customWidth="1"/>
    <col min="15112" max="15112" width="10.6640625" style="99" customWidth="1"/>
    <col min="15113" max="15361" width="7.109375" style="99"/>
    <col min="15362" max="15362" width="4" style="99" customWidth="1"/>
    <col min="15363" max="15363" width="37.6640625" style="99" customWidth="1"/>
    <col min="15364" max="15364" width="8.5546875" style="99" customWidth="1"/>
    <col min="15365" max="15365" width="7.109375" style="99" customWidth="1"/>
    <col min="15366" max="15367" width="8.6640625" style="99" customWidth="1"/>
    <col min="15368" max="15368" width="10.6640625" style="99" customWidth="1"/>
    <col min="15369" max="15617" width="7.109375" style="99"/>
    <col min="15618" max="15618" width="4" style="99" customWidth="1"/>
    <col min="15619" max="15619" width="37.6640625" style="99" customWidth="1"/>
    <col min="15620" max="15620" width="8.5546875" style="99" customWidth="1"/>
    <col min="15621" max="15621" width="7.109375" style="99" customWidth="1"/>
    <col min="15622" max="15623" width="8.6640625" style="99" customWidth="1"/>
    <col min="15624" max="15624" width="10.6640625" style="99" customWidth="1"/>
    <col min="15625" max="15873" width="7.109375" style="99"/>
    <col min="15874" max="15874" width="4" style="99" customWidth="1"/>
    <col min="15875" max="15875" width="37.6640625" style="99" customWidth="1"/>
    <col min="15876" max="15876" width="8.5546875" style="99" customWidth="1"/>
    <col min="15877" max="15877" width="7.109375" style="99" customWidth="1"/>
    <col min="15878" max="15879" width="8.6640625" style="99" customWidth="1"/>
    <col min="15880" max="15880" width="10.6640625" style="99" customWidth="1"/>
    <col min="15881" max="16129" width="7.109375" style="99"/>
    <col min="16130" max="16130" width="4" style="99" customWidth="1"/>
    <col min="16131" max="16131" width="37.6640625" style="99" customWidth="1"/>
    <col min="16132" max="16132" width="8.5546875" style="99" customWidth="1"/>
    <col min="16133" max="16133" width="7.109375" style="99" customWidth="1"/>
    <col min="16134" max="16135" width="8.6640625" style="99" customWidth="1"/>
    <col min="16136" max="16136" width="10.6640625" style="99" customWidth="1"/>
    <col min="16137" max="16384" width="7.109375" style="99"/>
  </cols>
  <sheetData>
    <row r="1" spans="1:17" s="96" customFormat="1" ht="15" x14ac:dyDescent="0.2">
      <c r="A1" s="110"/>
      <c r="B1" s="110"/>
      <c r="C1" s="110"/>
      <c r="D1" s="110"/>
      <c r="E1" s="110"/>
      <c r="F1" s="110"/>
      <c r="G1" s="110"/>
    </row>
    <row r="2" spans="1:17" s="96" customFormat="1" ht="15.75" customHeight="1" x14ac:dyDescent="0.25">
      <c r="C2" s="97"/>
      <c r="E2" s="117"/>
      <c r="F2" s="117"/>
      <c r="G2" s="117" t="s">
        <v>157</v>
      </c>
    </row>
    <row r="3" spans="1:17" s="96" customFormat="1" ht="15.75" customHeight="1" x14ac:dyDescent="0.2">
      <c r="C3" s="97"/>
      <c r="D3" s="115"/>
      <c r="E3" s="115"/>
      <c r="F3"/>
      <c r="G3" s="116" t="s">
        <v>160</v>
      </c>
    </row>
    <row r="4" spans="1:17" s="96" customFormat="1" ht="15.75" customHeight="1" x14ac:dyDescent="0.2">
      <c r="C4" s="97"/>
      <c r="D4" s="115"/>
      <c r="E4" s="115"/>
      <c r="F4"/>
      <c r="G4" s="116" t="s">
        <v>114</v>
      </c>
    </row>
    <row r="5" spans="1:17" s="3" customFormat="1" ht="15" customHeight="1" x14ac:dyDescent="0.2">
      <c r="A5" s="96"/>
      <c r="B5" s="96"/>
      <c r="C5" s="97"/>
      <c r="D5" s="115"/>
      <c r="E5" s="115"/>
      <c r="F5"/>
      <c r="G5" s="116"/>
      <c r="H5" s="51"/>
    </row>
    <row r="6" spans="1:17" s="3" customFormat="1" ht="15" customHeight="1" x14ac:dyDescent="0.2">
      <c r="B6" s="114" t="s">
        <v>103</v>
      </c>
      <c r="C6" s="147" t="str">
        <f>Détail!C5</f>
        <v>-</v>
      </c>
      <c r="D6" s="147"/>
      <c r="E6" s="51"/>
      <c r="F6" s="51"/>
      <c r="G6" s="51"/>
      <c r="H6" s="51"/>
    </row>
    <row r="7" spans="1:17" ht="15.75" customHeight="1" x14ac:dyDescent="0.2">
      <c r="A7" s="3"/>
      <c r="B7" s="114" t="s">
        <v>104</v>
      </c>
      <c r="C7" s="147" t="str">
        <f>Détail!C6</f>
        <v>-</v>
      </c>
      <c r="D7" s="147"/>
      <c r="E7" s="51"/>
      <c r="F7" s="51"/>
      <c r="G7" s="51"/>
    </row>
    <row r="8" spans="1:17" s="96" customFormat="1" ht="12.75" x14ac:dyDescent="0.2">
      <c r="A8" s="3"/>
      <c r="C8" s="97"/>
      <c r="D8" s="99"/>
      <c r="E8" s="99"/>
      <c r="F8" s="99"/>
      <c r="G8" s="99"/>
    </row>
    <row r="9" spans="1:17" s="156" customFormat="1" ht="17.25" customHeight="1" x14ac:dyDescent="0.2">
      <c r="A9" s="3"/>
      <c r="C9" s="161" t="s">
        <v>145</v>
      </c>
      <c r="D9" s="157">
        <f>'Sommaire (protégé)'!H29</f>
        <v>0</v>
      </c>
      <c r="E9" s="155"/>
      <c r="F9" s="155"/>
    </row>
    <row r="10" spans="1:17" s="103" customFormat="1" ht="12.75" x14ac:dyDescent="0.2">
      <c r="A10" s="99"/>
      <c r="B10" s="99"/>
      <c r="C10" s="100"/>
      <c r="D10" s="101"/>
      <c r="E10" s="101"/>
      <c r="F10" s="101"/>
      <c r="G10" s="101"/>
    </row>
    <row r="11" spans="1:17" s="103" customFormat="1" ht="21" customHeight="1" x14ac:dyDescent="0.2">
      <c r="A11" s="298" t="s">
        <v>95</v>
      </c>
      <c r="B11" s="299"/>
      <c r="C11" s="299"/>
      <c r="D11" s="299"/>
      <c r="E11" s="299"/>
      <c r="F11" s="299"/>
      <c r="G11" s="300"/>
      <c r="N11" s="98"/>
      <c r="O11" s="98"/>
      <c r="P11" s="98"/>
      <c r="Q11" s="98"/>
    </row>
    <row r="12" spans="1:17" s="103" customFormat="1" ht="24" x14ac:dyDescent="0.2">
      <c r="A12" s="301" t="s">
        <v>96</v>
      </c>
      <c r="B12" s="302"/>
      <c r="C12" s="303"/>
      <c r="D12" s="118" t="s">
        <v>97</v>
      </c>
      <c r="E12" s="102" t="s">
        <v>98</v>
      </c>
      <c r="F12" s="304" t="s">
        <v>99</v>
      </c>
      <c r="G12" s="305"/>
    </row>
    <row r="13" spans="1:17" s="103" customFormat="1" ht="12.75" x14ac:dyDescent="0.2">
      <c r="A13" s="295" t="s">
        <v>129</v>
      </c>
      <c r="B13" s="296"/>
      <c r="C13" s="297"/>
      <c r="D13" s="164">
        <v>0</v>
      </c>
      <c r="E13" s="165" t="str">
        <f t="shared" ref="E13:E28" si="0">IF(D13&gt;0,D13/D$29,"")</f>
        <v/>
      </c>
      <c r="F13" s="295" t="s">
        <v>100</v>
      </c>
      <c r="G13" s="297"/>
    </row>
    <row r="14" spans="1:17" s="103" customFormat="1" ht="12.75" x14ac:dyDescent="0.2">
      <c r="A14" s="295"/>
      <c r="B14" s="296"/>
      <c r="C14" s="297"/>
      <c r="D14" s="164"/>
      <c r="E14" s="165" t="str">
        <f t="shared" si="0"/>
        <v/>
      </c>
      <c r="F14" s="295"/>
      <c r="G14" s="297"/>
    </row>
    <row r="15" spans="1:17" s="103" customFormat="1" ht="12.75" x14ac:dyDescent="0.2">
      <c r="A15" s="295"/>
      <c r="B15" s="296"/>
      <c r="C15" s="297"/>
      <c r="D15" s="164"/>
      <c r="E15" s="165" t="str">
        <f t="shared" si="0"/>
        <v/>
      </c>
      <c r="F15" s="295"/>
      <c r="G15" s="297"/>
    </row>
    <row r="16" spans="1:17" s="103" customFormat="1" ht="12.75" x14ac:dyDescent="0.2">
      <c r="A16" s="295"/>
      <c r="B16" s="296"/>
      <c r="C16" s="297"/>
      <c r="D16" s="164"/>
      <c r="E16" s="165" t="str">
        <f t="shared" si="0"/>
        <v/>
      </c>
      <c r="F16" s="295"/>
      <c r="G16" s="297"/>
    </row>
    <row r="17" spans="1:8" s="103" customFormat="1" ht="12.75" x14ac:dyDescent="0.2">
      <c r="A17" s="295"/>
      <c r="B17" s="296"/>
      <c r="C17" s="297"/>
      <c r="D17" s="164"/>
      <c r="E17" s="165" t="str">
        <f t="shared" si="0"/>
        <v/>
      </c>
      <c r="F17" s="295"/>
      <c r="G17" s="297"/>
    </row>
    <row r="18" spans="1:8" s="103" customFormat="1" ht="12.75" x14ac:dyDescent="0.2">
      <c r="A18" s="295"/>
      <c r="B18" s="296"/>
      <c r="C18" s="297"/>
      <c r="D18" s="164"/>
      <c r="E18" s="165" t="str">
        <f t="shared" si="0"/>
        <v/>
      </c>
      <c r="F18" s="295"/>
      <c r="G18" s="297"/>
    </row>
    <row r="19" spans="1:8" s="103" customFormat="1" ht="12.75" x14ac:dyDescent="0.2">
      <c r="A19" s="295"/>
      <c r="B19" s="296"/>
      <c r="C19" s="297"/>
      <c r="D19" s="164"/>
      <c r="E19" s="165" t="str">
        <f t="shared" si="0"/>
        <v/>
      </c>
      <c r="F19" s="295"/>
      <c r="G19" s="297"/>
    </row>
    <row r="20" spans="1:8" s="103" customFormat="1" ht="12.75" x14ac:dyDescent="0.2">
      <c r="A20" s="295"/>
      <c r="B20" s="296"/>
      <c r="C20" s="297"/>
      <c r="D20" s="164"/>
      <c r="E20" s="165" t="str">
        <f t="shared" si="0"/>
        <v/>
      </c>
      <c r="F20" s="295"/>
      <c r="G20" s="297"/>
    </row>
    <row r="21" spans="1:8" s="103" customFormat="1" ht="12.75" x14ac:dyDescent="0.2">
      <c r="A21" s="295"/>
      <c r="B21" s="296"/>
      <c r="C21" s="297"/>
      <c r="D21" s="164"/>
      <c r="E21" s="165" t="str">
        <f t="shared" si="0"/>
        <v/>
      </c>
      <c r="F21" s="295"/>
      <c r="G21" s="297"/>
    </row>
    <row r="22" spans="1:8" s="103" customFormat="1" ht="12.75" x14ac:dyDescent="0.2">
      <c r="A22" s="295"/>
      <c r="B22" s="296"/>
      <c r="C22" s="297"/>
      <c r="D22" s="164"/>
      <c r="E22" s="165" t="str">
        <f t="shared" si="0"/>
        <v/>
      </c>
      <c r="F22" s="295"/>
      <c r="G22" s="297"/>
    </row>
    <row r="23" spans="1:8" s="103" customFormat="1" ht="12.75" x14ac:dyDescent="0.2">
      <c r="A23" s="295"/>
      <c r="B23" s="296"/>
      <c r="C23" s="297"/>
      <c r="D23" s="164"/>
      <c r="E23" s="165" t="str">
        <f t="shared" si="0"/>
        <v/>
      </c>
      <c r="F23" s="295"/>
      <c r="G23" s="297"/>
    </row>
    <row r="24" spans="1:8" s="103" customFormat="1" ht="12.75" x14ac:dyDescent="0.2">
      <c r="A24" s="295"/>
      <c r="B24" s="296"/>
      <c r="C24" s="297"/>
      <c r="D24" s="164"/>
      <c r="E24" s="165" t="str">
        <f t="shared" si="0"/>
        <v/>
      </c>
      <c r="F24" s="295"/>
      <c r="G24" s="297"/>
    </row>
    <row r="25" spans="1:8" s="103" customFormat="1" ht="12.75" x14ac:dyDescent="0.2">
      <c r="A25" s="295"/>
      <c r="B25" s="296"/>
      <c r="C25" s="297"/>
      <c r="D25" s="164"/>
      <c r="E25" s="165" t="str">
        <f t="shared" si="0"/>
        <v/>
      </c>
      <c r="F25" s="295"/>
      <c r="G25" s="297"/>
    </row>
    <row r="26" spans="1:8" s="96" customFormat="1" ht="12.75" customHeight="1" x14ac:dyDescent="0.2">
      <c r="A26" s="295"/>
      <c r="B26" s="296"/>
      <c r="C26" s="297"/>
      <c r="D26" s="164"/>
      <c r="E26" s="165" t="str">
        <f t="shared" si="0"/>
        <v/>
      </c>
      <c r="F26" s="295"/>
      <c r="G26" s="297"/>
    </row>
    <row r="27" spans="1:8" ht="12" customHeight="1" x14ac:dyDescent="0.2">
      <c r="A27" s="295"/>
      <c r="B27" s="296"/>
      <c r="C27" s="297"/>
      <c r="D27" s="166"/>
      <c r="E27" s="165" t="str">
        <f t="shared" si="0"/>
        <v/>
      </c>
      <c r="F27" s="295"/>
      <c r="G27" s="297"/>
      <c r="H27" s="104"/>
    </row>
    <row r="28" spans="1:8" s="96" customFormat="1" ht="12.75" x14ac:dyDescent="0.2">
      <c r="A28" s="295"/>
      <c r="B28" s="296"/>
      <c r="C28" s="297"/>
      <c r="D28" s="164"/>
      <c r="E28" s="165" t="str">
        <f t="shared" si="0"/>
        <v/>
      </c>
      <c r="F28" s="295"/>
      <c r="G28" s="297"/>
    </row>
    <row r="29" spans="1:8" ht="12.75" x14ac:dyDescent="0.2">
      <c r="A29" s="290" t="s">
        <v>4</v>
      </c>
      <c r="B29" s="291"/>
      <c r="C29" s="292"/>
      <c r="D29" s="153">
        <f>SUM(D13:D28)</f>
        <v>0</v>
      </c>
      <c r="E29" s="154">
        <f>SUM(E13:E28)</f>
        <v>0</v>
      </c>
      <c r="F29" s="293"/>
      <c r="G29" s="294"/>
    </row>
    <row r="30" spans="1:8" x14ac:dyDescent="0.2">
      <c r="C30" s="104"/>
      <c r="D30" s="104"/>
      <c r="E30" s="104"/>
      <c r="F30" s="104"/>
      <c r="G30" s="104"/>
    </row>
    <row r="31" spans="1:8" ht="12.75" x14ac:dyDescent="0.2">
      <c r="A31" s="96"/>
      <c r="B31" s="96"/>
      <c r="C31" s="105" t="str">
        <f>IF(D29&lt;&gt;'Sommaire (protégé)'!H29,"FINANCEMENT- Note: Le financement total doit égaler le devis total","")</f>
        <v/>
      </c>
      <c r="D31" s="96"/>
      <c r="E31" s="96"/>
      <c r="F31" s="96"/>
      <c r="G31" s="96"/>
    </row>
    <row r="32" spans="1:8" x14ac:dyDescent="0.2">
      <c r="A32" s="177" t="s">
        <v>168</v>
      </c>
      <c r="C32" s="104"/>
    </row>
    <row r="33" spans="3:3" x14ac:dyDescent="0.2">
      <c r="C33" s="104"/>
    </row>
    <row r="46" spans="3:3" hidden="1" x14ac:dyDescent="0.2"/>
    <row r="47" spans="3:3" hidden="1" x14ac:dyDescent="0.2"/>
    <row r="48" spans="3:3" hidden="1" x14ac:dyDescent="0.2"/>
    <row r="49" spans="6:6" hidden="1" x14ac:dyDescent="0.2"/>
    <row r="50" spans="6:6" hidden="1" x14ac:dyDescent="0.2"/>
    <row r="51" spans="6:6" hidden="1" x14ac:dyDescent="0.2"/>
    <row r="52" spans="6:6" hidden="1" x14ac:dyDescent="0.2"/>
    <row r="53" spans="6:6" ht="12.75" hidden="1" x14ac:dyDescent="0.2">
      <c r="F53" s="98" t="s">
        <v>100</v>
      </c>
    </row>
    <row r="54" spans="6:6" ht="12.75" hidden="1" x14ac:dyDescent="0.2">
      <c r="F54" s="98" t="s">
        <v>101</v>
      </c>
    </row>
    <row r="55" spans="6:6" ht="12.75" hidden="1" x14ac:dyDescent="0.2">
      <c r="F55" s="98" t="s">
        <v>102</v>
      </c>
    </row>
    <row r="56" spans="6:6" ht="12.75" x14ac:dyDescent="0.2">
      <c r="F56" s="98"/>
    </row>
    <row r="57" spans="6:6" ht="12.75" x14ac:dyDescent="0.2">
      <c r="F57" s="106"/>
    </row>
    <row r="58" spans="6:6" ht="12.75" x14ac:dyDescent="0.2">
      <c r="F58" s="98"/>
    </row>
    <row r="59" spans="6:6" ht="12.75" x14ac:dyDescent="0.2">
      <c r="F59" s="98"/>
    </row>
    <row r="60" spans="6:6" ht="12.75" x14ac:dyDescent="0.2">
      <c r="F60" s="98"/>
    </row>
    <row r="61" spans="6:6" ht="12.75" x14ac:dyDescent="0.2">
      <c r="F61" s="98"/>
    </row>
    <row r="62" spans="6:6" ht="12.75" x14ac:dyDescent="0.2">
      <c r="F62" s="98"/>
    </row>
    <row r="63" spans="6:6" ht="12.75" x14ac:dyDescent="0.2">
      <c r="F63" s="98"/>
    </row>
  </sheetData>
  <sheetProtection selectLockedCells="1"/>
  <mergeCells count="37">
    <mergeCell ref="A11:G11"/>
    <mergeCell ref="A12:C12"/>
    <mergeCell ref="F12:G12"/>
    <mergeCell ref="A13:C13"/>
    <mergeCell ref="F13:G13"/>
    <mergeCell ref="A14:C14"/>
    <mergeCell ref="F14:G14"/>
    <mergeCell ref="A15:C15"/>
    <mergeCell ref="F15:G15"/>
    <mergeCell ref="A16:C16"/>
    <mergeCell ref="F16:G16"/>
    <mergeCell ref="A17:C17"/>
    <mergeCell ref="F17:G17"/>
    <mergeCell ref="A18:C18"/>
    <mergeCell ref="F18:G18"/>
    <mergeCell ref="A19:C19"/>
    <mergeCell ref="F19:G19"/>
    <mergeCell ref="A20:C20"/>
    <mergeCell ref="F20:G20"/>
    <mergeCell ref="A21:C21"/>
    <mergeCell ref="F21:G21"/>
    <mergeCell ref="A22:C22"/>
    <mergeCell ref="F22:G22"/>
    <mergeCell ref="A23:C23"/>
    <mergeCell ref="F23:G23"/>
    <mergeCell ref="A24:C24"/>
    <mergeCell ref="F24:G24"/>
    <mergeCell ref="A25:C25"/>
    <mergeCell ref="F25:G25"/>
    <mergeCell ref="A29:C29"/>
    <mergeCell ref="F29:G29"/>
    <mergeCell ref="A26:C26"/>
    <mergeCell ref="F26:G26"/>
    <mergeCell ref="A27:C27"/>
    <mergeCell ref="F27:G27"/>
    <mergeCell ref="A28:C28"/>
    <mergeCell ref="F28:G28"/>
  </mergeCells>
  <dataValidations count="2">
    <dataValidation type="list" allowBlank="1" showInputMessage="1" showErrorMessage="1" sqref="F13:G28" xr:uid="{4183CB29-3C39-42E8-A4D8-AF651838AB6D}">
      <formula1>$F$53:$F$55</formula1>
    </dataValidation>
    <dataValidation type="list" allowBlank="1" showInputMessage="1" showErrorMessage="1" sqref="WBW983055:WBW983063 JB10:JB25 SX10:SX25 ACT10:ACT25 AMP10:AMP25 AWL10:AWL25 BGH10:BGH25 BQD10:BQD25 BZZ10:BZZ25 CJV10:CJV25 CTR10:CTR25 DDN10:DDN25 DNJ10:DNJ25 DXF10:DXF25 EHB10:EHB25 EQX10:EQX25 FAT10:FAT25 FKP10:FKP25 FUL10:FUL25 GEH10:GEH25 GOD10:GOD25 GXZ10:GXZ25 HHV10:HHV25 HRR10:HRR25 IBN10:IBN25 ILJ10:ILJ25 IVF10:IVF25 JFB10:JFB25 JOX10:JOX25 JYT10:JYT25 KIP10:KIP25 KSL10:KSL25 LCH10:LCH25 LMD10:LMD25 LVZ10:LVZ25 MFV10:MFV25 MPR10:MPR25 MZN10:MZN25 NJJ10:NJJ25 NTF10:NTF25 ODB10:ODB25 OMX10:OMX25 OWT10:OWT25 PGP10:PGP25 PQL10:PQL25 QAH10:QAH25 QKD10:QKD25 QTZ10:QTZ25 RDV10:RDV25 RNR10:RNR25 RXN10:RXN25 SHJ10:SHJ25 SRF10:SRF25 TBB10:TBB25 TKX10:TKX25 TUT10:TUT25 UEP10:UEP25 UOL10:UOL25 UYH10:UYH25 VID10:VID25 VRZ10:VRZ25 WBV10:WBV25 WLR10:WLR25 WVN10:WVN25 F65547:F65562 JB65544:JB65559 SX65544:SX65559 ACT65544:ACT65559 AMP65544:AMP65559 AWL65544:AWL65559 BGH65544:BGH65559 BQD65544:BQD65559 BZZ65544:BZZ65559 CJV65544:CJV65559 CTR65544:CTR65559 DDN65544:DDN65559 DNJ65544:DNJ65559 DXF65544:DXF65559 EHB65544:EHB65559 EQX65544:EQX65559 FAT65544:FAT65559 FKP65544:FKP65559 FUL65544:FUL65559 GEH65544:GEH65559 GOD65544:GOD65559 GXZ65544:GXZ65559 HHV65544:HHV65559 HRR65544:HRR65559 IBN65544:IBN65559 ILJ65544:ILJ65559 IVF65544:IVF65559 JFB65544:JFB65559 JOX65544:JOX65559 JYT65544:JYT65559 KIP65544:KIP65559 KSL65544:KSL65559 LCH65544:LCH65559 LMD65544:LMD65559 LVZ65544:LVZ65559 MFV65544:MFV65559 MPR65544:MPR65559 MZN65544:MZN65559 NJJ65544:NJJ65559 NTF65544:NTF65559 ODB65544:ODB65559 OMX65544:OMX65559 OWT65544:OWT65559 PGP65544:PGP65559 PQL65544:PQL65559 QAH65544:QAH65559 QKD65544:QKD65559 QTZ65544:QTZ65559 RDV65544:RDV65559 RNR65544:RNR65559 RXN65544:RXN65559 SHJ65544:SHJ65559 SRF65544:SRF65559 TBB65544:TBB65559 TKX65544:TKX65559 TUT65544:TUT65559 UEP65544:UEP65559 UOL65544:UOL65559 UYH65544:UYH65559 VID65544:VID65559 VRZ65544:VRZ65559 WBV65544:WBV65559 WLR65544:WLR65559 WVN65544:WVN65559 F131083:F131098 JB131080:JB131095 SX131080:SX131095 ACT131080:ACT131095 AMP131080:AMP131095 AWL131080:AWL131095 BGH131080:BGH131095 BQD131080:BQD131095 BZZ131080:BZZ131095 CJV131080:CJV131095 CTR131080:CTR131095 DDN131080:DDN131095 DNJ131080:DNJ131095 DXF131080:DXF131095 EHB131080:EHB131095 EQX131080:EQX131095 FAT131080:FAT131095 FKP131080:FKP131095 FUL131080:FUL131095 GEH131080:GEH131095 GOD131080:GOD131095 GXZ131080:GXZ131095 HHV131080:HHV131095 HRR131080:HRR131095 IBN131080:IBN131095 ILJ131080:ILJ131095 IVF131080:IVF131095 JFB131080:JFB131095 JOX131080:JOX131095 JYT131080:JYT131095 KIP131080:KIP131095 KSL131080:KSL131095 LCH131080:LCH131095 LMD131080:LMD131095 LVZ131080:LVZ131095 MFV131080:MFV131095 MPR131080:MPR131095 MZN131080:MZN131095 NJJ131080:NJJ131095 NTF131080:NTF131095 ODB131080:ODB131095 OMX131080:OMX131095 OWT131080:OWT131095 PGP131080:PGP131095 PQL131080:PQL131095 QAH131080:QAH131095 QKD131080:QKD131095 QTZ131080:QTZ131095 RDV131080:RDV131095 RNR131080:RNR131095 RXN131080:RXN131095 SHJ131080:SHJ131095 SRF131080:SRF131095 TBB131080:TBB131095 TKX131080:TKX131095 TUT131080:TUT131095 UEP131080:UEP131095 UOL131080:UOL131095 UYH131080:UYH131095 VID131080:VID131095 VRZ131080:VRZ131095 WBV131080:WBV131095 WLR131080:WLR131095 WVN131080:WVN131095 F196619:F196634 JB196616:JB196631 SX196616:SX196631 ACT196616:ACT196631 AMP196616:AMP196631 AWL196616:AWL196631 BGH196616:BGH196631 BQD196616:BQD196631 BZZ196616:BZZ196631 CJV196616:CJV196631 CTR196616:CTR196631 DDN196616:DDN196631 DNJ196616:DNJ196631 DXF196616:DXF196631 EHB196616:EHB196631 EQX196616:EQX196631 FAT196616:FAT196631 FKP196616:FKP196631 FUL196616:FUL196631 GEH196616:GEH196631 GOD196616:GOD196631 GXZ196616:GXZ196631 HHV196616:HHV196631 HRR196616:HRR196631 IBN196616:IBN196631 ILJ196616:ILJ196631 IVF196616:IVF196631 JFB196616:JFB196631 JOX196616:JOX196631 JYT196616:JYT196631 KIP196616:KIP196631 KSL196616:KSL196631 LCH196616:LCH196631 LMD196616:LMD196631 LVZ196616:LVZ196631 MFV196616:MFV196631 MPR196616:MPR196631 MZN196616:MZN196631 NJJ196616:NJJ196631 NTF196616:NTF196631 ODB196616:ODB196631 OMX196616:OMX196631 OWT196616:OWT196631 PGP196616:PGP196631 PQL196616:PQL196631 QAH196616:QAH196631 QKD196616:QKD196631 QTZ196616:QTZ196631 RDV196616:RDV196631 RNR196616:RNR196631 RXN196616:RXN196631 SHJ196616:SHJ196631 SRF196616:SRF196631 TBB196616:TBB196631 TKX196616:TKX196631 TUT196616:TUT196631 UEP196616:UEP196631 UOL196616:UOL196631 UYH196616:UYH196631 VID196616:VID196631 VRZ196616:VRZ196631 WBV196616:WBV196631 WLR196616:WLR196631 WVN196616:WVN196631 F262155:F262170 JB262152:JB262167 SX262152:SX262167 ACT262152:ACT262167 AMP262152:AMP262167 AWL262152:AWL262167 BGH262152:BGH262167 BQD262152:BQD262167 BZZ262152:BZZ262167 CJV262152:CJV262167 CTR262152:CTR262167 DDN262152:DDN262167 DNJ262152:DNJ262167 DXF262152:DXF262167 EHB262152:EHB262167 EQX262152:EQX262167 FAT262152:FAT262167 FKP262152:FKP262167 FUL262152:FUL262167 GEH262152:GEH262167 GOD262152:GOD262167 GXZ262152:GXZ262167 HHV262152:HHV262167 HRR262152:HRR262167 IBN262152:IBN262167 ILJ262152:ILJ262167 IVF262152:IVF262167 JFB262152:JFB262167 JOX262152:JOX262167 JYT262152:JYT262167 KIP262152:KIP262167 KSL262152:KSL262167 LCH262152:LCH262167 LMD262152:LMD262167 LVZ262152:LVZ262167 MFV262152:MFV262167 MPR262152:MPR262167 MZN262152:MZN262167 NJJ262152:NJJ262167 NTF262152:NTF262167 ODB262152:ODB262167 OMX262152:OMX262167 OWT262152:OWT262167 PGP262152:PGP262167 PQL262152:PQL262167 QAH262152:QAH262167 QKD262152:QKD262167 QTZ262152:QTZ262167 RDV262152:RDV262167 RNR262152:RNR262167 RXN262152:RXN262167 SHJ262152:SHJ262167 SRF262152:SRF262167 TBB262152:TBB262167 TKX262152:TKX262167 TUT262152:TUT262167 UEP262152:UEP262167 UOL262152:UOL262167 UYH262152:UYH262167 VID262152:VID262167 VRZ262152:VRZ262167 WBV262152:WBV262167 WLR262152:WLR262167 WVN262152:WVN262167 F327691:F327706 JB327688:JB327703 SX327688:SX327703 ACT327688:ACT327703 AMP327688:AMP327703 AWL327688:AWL327703 BGH327688:BGH327703 BQD327688:BQD327703 BZZ327688:BZZ327703 CJV327688:CJV327703 CTR327688:CTR327703 DDN327688:DDN327703 DNJ327688:DNJ327703 DXF327688:DXF327703 EHB327688:EHB327703 EQX327688:EQX327703 FAT327688:FAT327703 FKP327688:FKP327703 FUL327688:FUL327703 GEH327688:GEH327703 GOD327688:GOD327703 GXZ327688:GXZ327703 HHV327688:HHV327703 HRR327688:HRR327703 IBN327688:IBN327703 ILJ327688:ILJ327703 IVF327688:IVF327703 JFB327688:JFB327703 JOX327688:JOX327703 JYT327688:JYT327703 KIP327688:KIP327703 KSL327688:KSL327703 LCH327688:LCH327703 LMD327688:LMD327703 LVZ327688:LVZ327703 MFV327688:MFV327703 MPR327688:MPR327703 MZN327688:MZN327703 NJJ327688:NJJ327703 NTF327688:NTF327703 ODB327688:ODB327703 OMX327688:OMX327703 OWT327688:OWT327703 PGP327688:PGP327703 PQL327688:PQL327703 QAH327688:QAH327703 QKD327688:QKD327703 QTZ327688:QTZ327703 RDV327688:RDV327703 RNR327688:RNR327703 RXN327688:RXN327703 SHJ327688:SHJ327703 SRF327688:SRF327703 TBB327688:TBB327703 TKX327688:TKX327703 TUT327688:TUT327703 UEP327688:UEP327703 UOL327688:UOL327703 UYH327688:UYH327703 VID327688:VID327703 VRZ327688:VRZ327703 WBV327688:WBV327703 WLR327688:WLR327703 WVN327688:WVN327703 F393227:F393242 JB393224:JB393239 SX393224:SX393239 ACT393224:ACT393239 AMP393224:AMP393239 AWL393224:AWL393239 BGH393224:BGH393239 BQD393224:BQD393239 BZZ393224:BZZ393239 CJV393224:CJV393239 CTR393224:CTR393239 DDN393224:DDN393239 DNJ393224:DNJ393239 DXF393224:DXF393239 EHB393224:EHB393239 EQX393224:EQX393239 FAT393224:FAT393239 FKP393224:FKP393239 FUL393224:FUL393239 GEH393224:GEH393239 GOD393224:GOD393239 GXZ393224:GXZ393239 HHV393224:HHV393239 HRR393224:HRR393239 IBN393224:IBN393239 ILJ393224:ILJ393239 IVF393224:IVF393239 JFB393224:JFB393239 JOX393224:JOX393239 JYT393224:JYT393239 KIP393224:KIP393239 KSL393224:KSL393239 LCH393224:LCH393239 LMD393224:LMD393239 LVZ393224:LVZ393239 MFV393224:MFV393239 MPR393224:MPR393239 MZN393224:MZN393239 NJJ393224:NJJ393239 NTF393224:NTF393239 ODB393224:ODB393239 OMX393224:OMX393239 OWT393224:OWT393239 PGP393224:PGP393239 PQL393224:PQL393239 QAH393224:QAH393239 QKD393224:QKD393239 QTZ393224:QTZ393239 RDV393224:RDV393239 RNR393224:RNR393239 RXN393224:RXN393239 SHJ393224:SHJ393239 SRF393224:SRF393239 TBB393224:TBB393239 TKX393224:TKX393239 TUT393224:TUT393239 UEP393224:UEP393239 UOL393224:UOL393239 UYH393224:UYH393239 VID393224:VID393239 VRZ393224:VRZ393239 WBV393224:WBV393239 WLR393224:WLR393239 WVN393224:WVN393239 F458763:F458778 JB458760:JB458775 SX458760:SX458775 ACT458760:ACT458775 AMP458760:AMP458775 AWL458760:AWL458775 BGH458760:BGH458775 BQD458760:BQD458775 BZZ458760:BZZ458775 CJV458760:CJV458775 CTR458760:CTR458775 DDN458760:DDN458775 DNJ458760:DNJ458775 DXF458760:DXF458775 EHB458760:EHB458775 EQX458760:EQX458775 FAT458760:FAT458775 FKP458760:FKP458775 FUL458760:FUL458775 GEH458760:GEH458775 GOD458760:GOD458775 GXZ458760:GXZ458775 HHV458760:HHV458775 HRR458760:HRR458775 IBN458760:IBN458775 ILJ458760:ILJ458775 IVF458760:IVF458775 JFB458760:JFB458775 JOX458760:JOX458775 JYT458760:JYT458775 KIP458760:KIP458775 KSL458760:KSL458775 LCH458760:LCH458775 LMD458760:LMD458775 LVZ458760:LVZ458775 MFV458760:MFV458775 MPR458760:MPR458775 MZN458760:MZN458775 NJJ458760:NJJ458775 NTF458760:NTF458775 ODB458760:ODB458775 OMX458760:OMX458775 OWT458760:OWT458775 PGP458760:PGP458775 PQL458760:PQL458775 QAH458760:QAH458775 QKD458760:QKD458775 QTZ458760:QTZ458775 RDV458760:RDV458775 RNR458760:RNR458775 RXN458760:RXN458775 SHJ458760:SHJ458775 SRF458760:SRF458775 TBB458760:TBB458775 TKX458760:TKX458775 TUT458760:TUT458775 UEP458760:UEP458775 UOL458760:UOL458775 UYH458760:UYH458775 VID458760:VID458775 VRZ458760:VRZ458775 WBV458760:WBV458775 WLR458760:WLR458775 WVN458760:WVN458775 F524299:F524314 JB524296:JB524311 SX524296:SX524311 ACT524296:ACT524311 AMP524296:AMP524311 AWL524296:AWL524311 BGH524296:BGH524311 BQD524296:BQD524311 BZZ524296:BZZ524311 CJV524296:CJV524311 CTR524296:CTR524311 DDN524296:DDN524311 DNJ524296:DNJ524311 DXF524296:DXF524311 EHB524296:EHB524311 EQX524296:EQX524311 FAT524296:FAT524311 FKP524296:FKP524311 FUL524296:FUL524311 GEH524296:GEH524311 GOD524296:GOD524311 GXZ524296:GXZ524311 HHV524296:HHV524311 HRR524296:HRR524311 IBN524296:IBN524311 ILJ524296:ILJ524311 IVF524296:IVF524311 JFB524296:JFB524311 JOX524296:JOX524311 JYT524296:JYT524311 KIP524296:KIP524311 KSL524296:KSL524311 LCH524296:LCH524311 LMD524296:LMD524311 LVZ524296:LVZ524311 MFV524296:MFV524311 MPR524296:MPR524311 MZN524296:MZN524311 NJJ524296:NJJ524311 NTF524296:NTF524311 ODB524296:ODB524311 OMX524296:OMX524311 OWT524296:OWT524311 PGP524296:PGP524311 PQL524296:PQL524311 QAH524296:QAH524311 QKD524296:QKD524311 QTZ524296:QTZ524311 RDV524296:RDV524311 RNR524296:RNR524311 RXN524296:RXN524311 SHJ524296:SHJ524311 SRF524296:SRF524311 TBB524296:TBB524311 TKX524296:TKX524311 TUT524296:TUT524311 UEP524296:UEP524311 UOL524296:UOL524311 UYH524296:UYH524311 VID524296:VID524311 VRZ524296:VRZ524311 WBV524296:WBV524311 WLR524296:WLR524311 WVN524296:WVN524311 F589835:F589850 JB589832:JB589847 SX589832:SX589847 ACT589832:ACT589847 AMP589832:AMP589847 AWL589832:AWL589847 BGH589832:BGH589847 BQD589832:BQD589847 BZZ589832:BZZ589847 CJV589832:CJV589847 CTR589832:CTR589847 DDN589832:DDN589847 DNJ589832:DNJ589847 DXF589832:DXF589847 EHB589832:EHB589847 EQX589832:EQX589847 FAT589832:FAT589847 FKP589832:FKP589847 FUL589832:FUL589847 GEH589832:GEH589847 GOD589832:GOD589847 GXZ589832:GXZ589847 HHV589832:HHV589847 HRR589832:HRR589847 IBN589832:IBN589847 ILJ589832:ILJ589847 IVF589832:IVF589847 JFB589832:JFB589847 JOX589832:JOX589847 JYT589832:JYT589847 KIP589832:KIP589847 KSL589832:KSL589847 LCH589832:LCH589847 LMD589832:LMD589847 LVZ589832:LVZ589847 MFV589832:MFV589847 MPR589832:MPR589847 MZN589832:MZN589847 NJJ589832:NJJ589847 NTF589832:NTF589847 ODB589832:ODB589847 OMX589832:OMX589847 OWT589832:OWT589847 PGP589832:PGP589847 PQL589832:PQL589847 QAH589832:QAH589847 QKD589832:QKD589847 QTZ589832:QTZ589847 RDV589832:RDV589847 RNR589832:RNR589847 RXN589832:RXN589847 SHJ589832:SHJ589847 SRF589832:SRF589847 TBB589832:TBB589847 TKX589832:TKX589847 TUT589832:TUT589847 UEP589832:UEP589847 UOL589832:UOL589847 UYH589832:UYH589847 VID589832:VID589847 VRZ589832:VRZ589847 WBV589832:WBV589847 WLR589832:WLR589847 WVN589832:WVN589847 F655371:F655386 JB655368:JB655383 SX655368:SX655383 ACT655368:ACT655383 AMP655368:AMP655383 AWL655368:AWL655383 BGH655368:BGH655383 BQD655368:BQD655383 BZZ655368:BZZ655383 CJV655368:CJV655383 CTR655368:CTR655383 DDN655368:DDN655383 DNJ655368:DNJ655383 DXF655368:DXF655383 EHB655368:EHB655383 EQX655368:EQX655383 FAT655368:FAT655383 FKP655368:FKP655383 FUL655368:FUL655383 GEH655368:GEH655383 GOD655368:GOD655383 GXZ655368:GXZ655383 HHV655368:HHV655383 HRR655368:HRR655383 IBN655368:IBN655383 ILJ655368:ILJ655383 IVF655368:IVF655383 JFB655368:JFB655383 JOX655368:JOX655383 JYT655368:JYT655383 KIP655368:KIP655383 KSL655368:KSL655383 LCH655368:LCH655383 LMD655368:LMD655383 LVZ655368:LVZ655383 MFV655368:MFV655383 MPR655368:MPR655383 MZN655368:MZN655383 NJJ655368:NJJ655383 NTF655368:NTF655383 ODB655368:ODB655383 OMX655368:OMX655383 OWT655368:OWT655383 PGP655368:PGP655383 PQL655368:PQL655383 QAH655368:QAH655383 QKD655368:QKD655383 QTZ655368:QTZ655383 RDV655368:RDV655383 RNR655368:RNR655383 RXN655368:RXN655383 SHJ655368:SHJ655383 SRF655368:SRF655383 TBB655368:TBB655383 TKX655368:TKX655383 TUT655368:TUT655383 UEP655368:UEP655383 UOL655368:UOL655383 UYH655368:UYH655383 VID655368:VID655383 VRZ655368:VRZ655383 WBV655368:WBV655383 WLR655368:WLR655383 WVN655368:WVN655383 F720907:F720922 JB720904:JB720919 SX720904:SX720919 ACT720904:ACT720919 AMP720904:AMP720919 AWL720904:AWL720919 BGH720904:BGH720919 BQD720904:BQD720919 BZZ720904:BZZ720919 CJV720904:CJV720919 CTR720904:CTR720919 DDN720904:DDN720919 DNJ720904:DNJ720919 DXF720904:DXF720919 EHB720904:EHB720919 EQX720904:EQX720919 FAT720904:FAT720919 FKP720904:FKP720919 FUL720904:FUL720919 GEH720904:GEH720919 GOD720904:GOD720919 GXZ720904:GXZ720919 HHV720904:HHV720919 HRR720904:HRR720919 IBN720904:IBN720919 ILJ720904:ILJ720919 IVF720904:IVF720919 JFB720904:JFB720919 JOX720904:JOX720919 JYT720904:JYT720919 KIP720904:KIP720919 KSL720904:KSL720919 LCH720904:LCH720919 LMD720904:LMD720919 LVZ720904:LVZ720919 MFV720904:MFV720919 MPR720904:MPR720919 MZN720904:MZN720919 NJJ720904:NJJ720919 NTF720904:NTF720919 ODB720904:ODB720919 OMX720904:OMX720919 OWT720904:OWT720919 PGP720904:PGP720919 PQL720904:PQL720919 QAH720904:QAH720919 QKD720904:QKD720919 QTZ720904:QTZ720919 RDV720904:RDV720919 RNR720904:RNR720919 RXN720904:RXN720919 SHJ720904:SHJ720919 SRF720904:SRF720919 TBB720904:TBB720919 TKX720904:TKX720919 TUT720904:TUT720919 UEP720904:UEP720919 UOL720904:UOL720919 UYH720904:UYH720919 VID720904:VID720919 VRZ720904:VRZ720919 WBV720904:WBV720919 WLR720904:WLR720919 WVN720904:WVN720919 F786443:F786458 JB786440:JB786455 SX786440:SX786455 ACT786440:ACT786455 AMP786440:AMP786455 AWL786440:AWL786455 BGH786440:BGH786455 BQD786440:BQD786455 BZZ786440:BZZ786455 CJV786440:CJV786455 CTR786440:CTR786455 DDN786440:DDN786455 DNJ786440:DNJ786455 DXF786440:DXF786455 EHB786440:EHB786455 EQX786440:EQX786455 FAT786440:FAT786455 FKP786440:FKP786455 FUL786440:FUL786455 GEH786440:GEH786455 GOD786440:GOD786455 GXZ786440:GXZ786455 HHV786440:HHV786455 HRR786440:HRR786455 IBN786440:IBN786455 ILJ786440:ILJ786455 IVF786440:IVF786455 JFB786440:JFB786455 JOX786440:JOX786455 JYT786440:JYT786455 KIP786440:KIP786455 KSL786440:KSL786455 LCH786440:LCH786455 LMD786440:LMD786455 LVZ786440:LVZ786455 MFV786440:MFV786455 MPR786440:MPR786455 MZN786440:MZN786455 NJJ786440:NJJ786455 NTF786440:NTF786455 ODB786440:ODB786455 OMX786440:OMX786455 OWT786440:OWT786455 PGP786440:PGP786455 PQL786440:PQL786455 QAH786440:QAH786455 QKD786440:QKD786455 QTZ786440:QTZ786455 RDV786440:RDV786455 RNR786440:RNR786455 RXN786440:RXN786455 SHJ786440:SHJ786455 SRF786440:SRF786455 TBB786440:TBB786455 TKX786440:TKX786455 TUT786440:TUT786455 UEP786440:UEP786455 UOL786440:UOL786455 UYH786440:UYH786455 VID786440:VID786455 VRZ786440:VRZ786455 WBV786440:WBV786455 WLR786440:WLR786455 WVN786440:WVN786455 F851979:F851994 JB851976:JB851991 SX851976:SX851991 ACT851976:ACT851991 AMP851976:AMP851991 AWL851976:AWL851991 BGH851976:BGH851991 BQD851976:BQD851991 BZZ851976:BZZ851991 CJV851976:CJV851991 CTR851976:CTR851991 DDN851976:DDN851991 DNJ851976:DNJ851991 DXF851976:DXF851991 EHB851976:EHB851991 EQX851976:EQX851991 FAT851976:FAT851991 FKP851976:FKP851991 FUL851976:FUL851991 GEH851976:GEH851991 GOD851976:GOD851991 GXZ851976:GXZ851991 HHV851976:HHV851991 HRR851976:HRR851991 IBN851976:IBN851991 ILJ851976:ILJ851991 IVF851976:IVF851991 JFB851976:JFB851991 JOX851976:JOX851991 JYT851976:JYT851991 KIP851976:KIP851991 KSL851976:KSL851991 LCH851976:LCH851991 LMD851976:LMD851991 LVZ851976:LVZ851991 MFV851976:MFV851991 MPR851976:MPR851991 MZN851976:MZN851991 NJJ851976:NJJ851991 NTF851976:NTF851991 ODB851976:ODB851991 OMX851976:OMX851991 OWT851976:OWT851991 PGP851976:PGP851991 PQL851976:PQL851991 QAH851976:QAH851991 QKD851976:QKD851991 QTZ851976:QTZ851991 RDV851976:RDV851991 RNR851976:RNR851991 RXN851976:RXN851991 SHJ851976:SHJ851991 SRF851976:SRF851991 TBB851976:TBB851991 TKX851976:TKX851991 TUT851976:TUT851991 UEP851976:UEP851991 UOL851976:UOL851991 UYH851976:UYH851991 VID851976:VID851991 VRZ851976:VRZ851991 WBV851976:WBV851991 WLR851976:WLR851991 WVN851976:WVN851991 F917515:F917530 JB917512:JB917527 SX917512:SX917527 ACT917512:ACT917527 AMP917512:AMP917527 AWL917512:AWL917527 BGH917512:BGH917527 BQD917512:BQD917527 BZZ917512:BZZ917527 CJV917512:CJV917527 CTR917512:CTR917527 DDN917512:DDN917527 DNJ917512:DNJ917527 DXF917512:DXF917527 EHB917512:EHB917527 EQX917512:EQX917527 FAT917512:FAT917527 FKP917512:FKP917527 FUL917512:FUL917527 GEH917512:GEH917527 GOD917512:GOD917527 GXZ917512:GXZ917527 HHV917512:HHV917527 HRR917512:HRR917527 IBN917512:IBN917527 ILJ917512:ILJ917527 IVF917512:IVF917527 JFB917512:JFB917527 JOX917512:JOX917527 JYT917512:JYT917527 KIP917512:KIP917527 KSL917512:KSL917527 LCH917512:LCH917527 LMD917512:LMD917527 LVZ917512:LVZ917527 MFV917512:MFV917527 MPR917512:MPR917527 MZN917512:MZN917527 NJJ917512:NJJ917527 NTF917512:NTF917527 ODB917512:ODB917527 OMX917512:OMX917527 OWT917512:OWT917527 PGP917512:PGP917527 PQL917512:PQL917527 QAH917512:QAH917527 QKD917512:QKD917527 QTZ917512:QTZ917527 RDV917512:RDV917527 RNR917512:RNR917527 RXN917512:RXN917527 SHJ917512:SHJ917527 SRF917512:SRF917527 TBB917512:TBB917527 TKX917512:TKX917527 TUT917512:TUT917527 UEP917512:UEP917527 UOL917512:UOL917527 UYH917512:UYH917527 VID917512:VID917527 VRZ917512:VRZ917527 WBV917512:WBV917527 WLR917512:WLR917527 WVN917512:WVN917527 F983051:F983066 JB983048:JB983063 SX983048:SX983063 ACT983048:ACT983063 AMP983048:AMP983063 AWL983048:AWL983063 BGH983048:BGH983063 BQD983048:BQD983063 BZZ983048:BZZ983063 CJV983048:CJV983063 CTR983048:CTR983063 DDN983048:DDN983063 DNJ983048:DNJ983063 DXF983048:DXF983063 EHB983048:EHB983063 EQX983048:EQX983063 FAT983048:FAT983063 FKP983048:FKP983063 FUL983048:FUL983063 GEH983048:GEH983063 GOD983048:GOD983063 GXZ983048:GXZ983063 HHV983048:HHV983063 HRR983048:HRR983063 IBN983048:IBN983063 ILJ983048:ILJ983063 IVF983048:IVF983063 JFB983048:JFB983063 JOX983048:JOX983063 JYT983048:JYT983063 KIP983048:KIP983063 KSL983048:KSL983063 LCH983048:LCH983063 LMD983048:LMD983063 LVZ983048:LVZ983063 MFV983048:MFV983063 MPR983048:MPR983063 MZN983048:MZN983063 NJJ983048:NJJ983063 NTF983048:NTF983063 ODB983048:ODB983063 OMX983048:OMX983063 OWT983048:OWT983063 PGP983048:PGP983063 PQL983048:PQL983063 QAH983048:QAH983063 QKD983048:QKD983063 QTZ983048:QTZ983063 RDV983048:RDV983063 RNR983048:RNR983063 RXN983048:RXN983063 SHJ983048:SHJ983063 SRF983048:SRF983063 TBB983048:TBB983063 TKX983048:TKX983063 TUT983048:TUT983063 UEP983048:UEP983063 UOL983048:UOL983063 UYH983048:UYH983063 VID983048:VID983063 VRZ983048:VRZ983063 WBV983048:WBV983063 WLR983048:WLR983063 WVN983048:WVN983063 WVO983055:WVO983063 JC10:JC15 SY10:SY15 ACU10:ACU15 AMQ10:AMQ15 AWM10:AWM15 BGI10:BGI15 BQE10:BQE15 CAA10:CAA15 CJW10:CJW15 CTS10:CTS15 DDO10:DDO15 DNK10:DNK15 DXG10:DXG15 EHC10:EHC15 EQY10:EQY15 FAU10:FAU15 FKQ10:FKQ15 FUM10:FUM15 GEI10:GEI15 GOE10:GOE15 GYA10:GYA15 HHW10:HHW15 HRS10:HRS15 IBO10:IBO15 ILK10:ILK15 IVG10:IVG15 JFC10:JFC15 JOY10:JOY15 JYU10:JYU15 KIQ10:KIQ15 KSM10:KSM15 LCI10:LCI15 LME10:LME15 LWA10:LWA15 MFW10:MFW15 MPS10:MPS15 MZO10:MZO15 NJK10:NJK15 NTG10:NTG15 ODC10:ODC15 OMY10:OMY15 OWU10:OWU15 PGQ10:PGQ15 PQM10:PQM15 QAI10:QAI15 QKE10:QKE15 QUA10:QUA15 RDW10:RDW15 RNS10:RNS15 RXO10:RXO15 SHK10:SHK15 SRG10:SRG15 TBC10:TBC15 TKY10:TKY15 TUU10:TUU15 UEQ10:UEQ15 UOM10:UOM15 UYI10:UYI15 VIE10:VIE15 VSA10:VSA15 WBW10:WBW15 WLS10:WLS15 WVO10:WVO15 G65547:G65552 JC65544:JC65549 SY65544:SY65549 ACU65544:ACU65549 AMQ65544:AMQ65549 AWM65544:AWM65549 BGI65544:BGI65549 BQE65544:BQE65549 CAA65544:CAA65549 CJW65544:CJW65549 CTS65544:CTS65549 DDO65544:DDO65549 DNK65544:DNK65549 DXG65544:DXG65549 EHC65544:EHC65549 EQY65544:EQY65549 FAU65544:FAU65549 FKQ65544:FKQ65549 FUM65544:FUM65549 GEI65544:GEI65549 GOE65544:GOE65549 GYA65544:GYA65549 HHW65544:HHW65549 HRS65544:HRS65549 IBO65544:IBO65549 ILK65544:ILK65549 IVG65544:IVG65549 JFC65544:JFC65549 JOY65544:JOY65549 JYU65544:JYU65549 KIQ65544:KIQ65549 KSM65544:KSM65549 LCI65544:LCI65549 LME65544:LME65549 LWA65544:LWA65549 MFW65544:MFW65549 MPS65544:MPS65549 MZO65544:MZO65549 NJK65544:NJK65549 NTG65544:NTG65549 ODC65544:ODC65549 OMY65544:OMY65549 OWU65544:OWU65549 PGQ65544:PGQ65549 PQM65544:PQM65549 QAI65544:QAI65549 QKE65544:QKE65549 QUA65544:QUA65549 RDW65544:RDW65549 RNS65544:RNS65549 RXO65544:RXO65549 SHK65544:SHK65549 SRG65544:SRG65549 TBC65544:TBC65549 TKY65544:TKY65549 TUU65544:TUU65549 UEQ65544:UEQ65549 UOM65544:UOM65549 UYI65544:UYI65549 VIE65544:VIE65549 VSA65544:VSA65549 WBW65544:WBW65549 WLS65544:WLS65549 WVO65544:WVO65549 G131083:G131088 JC131080:JC131085 SY131080:SY131085 ACU131080:ACU131085 AMQ131080:AMQ131085 AWM131080:AWM131085 BGI131080:BGI131085 BQE131080:BQE131085 CAA131080:CAA131085 CJW131080:CJW131085 CTS131080:CTS131085 DDO131080:DDO131085 DNK131080:DNK131085 DXG131080:DXG131085 EHC131080:EHC131085 EQY131080:EQY131085 FAU131080:FAU131085 FKQ131080:FKQ131085 FUM131080:FUM131085 GEI131080:GEI131085 GOE131080:GOE131085 GYA131080:GYA131085 HHW131080:HHW131085 HRS131080:HRS131085 IBO131080:IBO131085 ILK131080:ILK131085 IVG131080:IVG131085 JFC131080:JFC131085 JOY131080:JOY131085 JYU131080:JYU131085 KIQ131080:KIQ131085 KSM131080:KSM131085 LCI131080:LCI131085 LME131080:LME131085 LWA131080:LWA131085 MFW131080:MFW131085 MPS131080:MPS131085 MZO131080:MZO131085 NJK131080:NJK131085 NTG131080:NTG131085 ODC131080:ODC131085 OMY131080:OMY131085 OWU131080:OWU131085 PGQ131080:PGQ131085 PQM131080:PQM131085 QAI131080:QAI131085 QKE131080:QKE131085 QUA131080:QUA131085 RDW131080:RDW131085 RNS131080:RNS131085 RXO131080:RXO131085 SHK131080:SHK131085 SRG131080:SRG131085 TBC131080:TBC131085 TKY131080:TKY131085 TUU131080:TUU131085 UEQ131080:UEQ131085 UOM131080:UOM131085 UYI131080:UYI131085 VIE131080:VIE131085 VSA131080:VSA131085 WBW131080:WBW131085 WLS131080:WLS131085 WVO131080:WVO131085 G196619:G196624 JC196616:JC196621 SY196616:SY196621 ACU196616:ACU196621 AMQ196616:AMQ196621 AWM196616:AWM196621 BGI196616:BGI196621 BQE196616:BQE196621 CAA196616:CAA196621 CJW196616:CJW196621 CTS196616:CTS196621 DDO196616:DDO196621 DNK196616:DNK196621 DXG196616:DXG196621 EHC196616:EHC196621 EQY196616:EQY196621 FAU196616:FAU196621 FKQ196616:FKQ196621 FUM196616:FUM196621 GEI196616:GEI196621 GOE196616:GOE196621 GYA196616:GYA196621 HHW196616:HHW196621 HRS196616:HRS196621 IBO196616:IBO196621 ILK196616:ILK196621 IVG196616:IVG196621 JFC196616:JFC196621 JOY196616:JOY196621 JYU196616:JYU196621 KIQ196616:KIQ196621 KSM196616:KSM196621 LCI196616:LCI196621 LME196616:LME196621 LWA196616:LWA196621 MFW196616:MFW196621 MPS196616:MPS196621 MZO196616:MZO196621 NJK196616:NJK196621 NTG196616:NTG196621 ODC196616:ODC196621 OMY196616:OMY196621 OWU196616:OWU196621 PGQ196616:PGQ196621 PQM196616:PQM196621 QAI196616:QAI196621 QKE196616:QKE196621 QUA196616:QUA196621 RDW196616:RDW196621 RNS196616:RNS196621 RXO196616:RXO196621 SHK196616:SHK196621 SRG196616:SRG196621 TBC196616:TBC196621 TKY196616:TKY196621 TUU196616:TUU196621 UEQ196616:UEQ196621 UOM196616:UOM196621 UYI196616:UYI196621 VIE196616:VIE196621 VSA196616:VSA196621 WBW196616:WBW196621 WLS196616:WLS196621 WVO196616:WVO196621 G262155:G262160 JC262152:JC262157 SY262152:SY262157 ACU262152:ACU262157 AMQ262152:AMQ262157 AWM262152:AWM262157 BGI262152:BGI262157 BQE262152:BQE262157 CAA262152:CAA262157 CJW262152:CJW262157 CTS262152:CTS262157 DDO262152:DDO262157 DNK262152:DNK262157 DXG262152:DXG262157 EHC262152:EHC262157 EQY262152:EQY262157 FAU262152:FAU262157 FKQ262152:FKQ262157 FUM262152:FUM262157 GEI262152:GEI262157 GOE262152:GOE262157 GYA262152:GYA262157 HHW262152:HHW262157 HRS262152:HRS262157 IBO262152:IBO262157 ILK262152:ILK262157 IVG262152:IVG262157 JFC262152:JFC262157 JOY262152:JOY262157 JYU262152:JYU262157 KIQ262152:KIQ262157 KSM262152:KSM262157 LCI262152:LCI262157 LME262152:LME262157 LWA262152:LWA262157 MFW262152:MFW262157 MPS262152:MPS262157 MZO262152:MZO262157 NJK262152:NJK262157 NTG262152:NTG262157 ODC262152:ODC262157 OMY262152:OMY262157 OWU262152:OWU262157 PGQ262152:PGQ262157 PQM262152:PQM262157 QAI262152:QAI262157 QKE262152:QKE262157 QUA262152:QUA262157 RDW262152:RDW262157 RNS262152:RNS262157 RXO262152:RXO262157 SHK262152:SHK262157 SRG262152:SRG262157 TBC262152:TBC262157 TKY262152:TKY262157 TUU262152:TUU262157 UEQ262152:UEQ262157 UOM262152:UOM262157 UYI262152:UYI262157 VIE262152:VIE262157 VSA262152:VSA262157 WBW262152:WBW262157 WLS262152:WLS262157 WVO262152:WVO262157 G327691:G327696 JC327688:JC327693 SY327688:SY327693 ACU327688:ACU327693 AMQ327688:AMQ327693 AWM327688:AWM327693 BGI327688:BGI327693 BQE327688:BQE327693 CAA327688:CAA327693 CJW327688:CJW327693 CTS327688:CTS327693 DDO327688:DDO327693 DNK327688:DNK327693 DXG327688:DXG327693 EHC327688:EHC327693 EQY327688:EQY327693 FAU327688:FAU327693 FKQ327688:FKQ327693 FUM327688:FUM327693 GEI327688:GEI327693 GOE327688:GOE327693 GYA327688:GYA327693 HHW327688:HHW327693 HRS327688:HRS327693 IBO327688:IBO327693 ILK327688:ILK327693 IVG327688:IVG327693 JFC327688:JFC327693 JOY327688:JOY327693 JYU327688:JYU327693 KIQ327688:KIQ327693 KSM327688:KSM327693 LCI327688:LCI327693 LME327688:LME327693 LWA327688:LWA327693 MFW327688:MFW327693 MPS327688:MPS327693 MZO327688:MZO327693 NJK327688:NJK327693 NTG327688:NTG327693 ODC327688:ODC327693 OMY327688:OMY327693 OWU327688:OWU327693 PGQ327688:PGQ327693 PQM327688:PQM327693 QAI327688:QAI327693 QKE327688:QKE327693 QUA327688:QUA327693 RDW327688:RDW327693 RNS327688:RNS327693 RXO327688:RXO327693 SHK327688:SHK327693 SRG327688:SRG327693 TBC327688:TBC327693 TKY327688:TKY327693 TUU327688:TUU327693 UEQ327688:UEQ327693 UOM327688:UOM327693 UYI327688:UYI327693 VIE327688:VIE327693 VSA327688:VSA327693 WBW327688:WBW327693 WLS327688:WLS327693 WVO327688:WVO327693 G393227:G393232 JC393224:JC393229 SY393224:SY393229 ACU393224:ACU393229 AMQ393224:AMQ393229 AWM393224:AWM393229 BGI393224:BGI393229 BQE393224:BQE393229 CAA393224:CAA393229 CJW393224:CJW393229 CTS393224:CTS393229 DDO393224:DDO393229 DNK393224:DNK393229 DXG393224:DXG393229 EHC393224:EHC393229 EQY393224:EQY393229 FAU393224:FAU393229 FKQ393224:FKQ393229 FUM393224:FUM393229 GEI393224:GEI393229 GOE393224:GOE393229 GYA393224:GYA393229 HHW393224:HHW393229 HRS393224:HRS393229 IBO393224:IBO393229 ILK393224:ILK393229 IVG393224:IVG393229 JFC393224:JFC393229 JOY393224:JOY393229 JYU393224:JYU393229 KIQ393224:KIQ393229 KSM393224:KSM393229 LCI393224:LCI393229 LME393224:LME393229 LWA393224:LWA393229 MFW393224:MFW393229 MPS393224:MPS393229 MZO393224:MZO393229 NJK393224:NJK393229 NTG393224:NTG393229 ODC393224:ODC393229 OMY393224:OMY393229 OWU393224:OWU393229 PGQ393224:PGQ393229 PQM393224:PQM393229 QAI393224:QAI393229 QKE393224:QKE393229 QUA393224:QUA393229 RDW393224:RDW393229 RNS393224:RNS393229 RXO393224:RXO393229 SHK393224:SHK393229 SRG393224:SRG393229 TBC393224:TBC393229 TKY393224:TKY393229 TUU393224:TUU393229 UEQ393224:UEQ393229 UOM393224:UOM393229 UYI393224:UYI393229 VIE393224:VIE393229 VSA393224:VSA393229 WBW393224:WBW393229 WLS393224:WLS393229 WVO393224:WVO393229 G458763:G458768 JC458760:JC458765 SY458760:SY458765 ACU458760:ACU458765 AMQ458760:AMQ458765 AWM458760:AWM458765 BGI458760:BGI458765 BQE458760:BQE458765 CAA458760:CAA458765 CJW458760:CJW458765 CTS458760:CTS458765 DDO458760:DDO458765 DNK458760:DNK458765 DXG458760:DXG458765 EHC458760:EHC458765 EQY458760:EQY458765 FAU458760:FAU458765 FKQ458760:FKQ458765 FUM458760:FUM458765 GEI458760:GEI458765 GOE458760:GOE458765 GYA458760:GYA458765 HHW458760:HHW458765 HRS458760:HRS458765 IBO458760:IBO458765 ILK458760:ILK458765 IVG458760:IVG458765 JFC458760:JFC458765 JOY458760:JOY458765 JYU458760:JYU458765 KIQ458760:KIQ458765 KSM458760:KSM458765 LCI458760:LCI458765 LME458760:LME458765 LWA458760:LWA458765 MFW458760:MFW458765 MPS458760:MPS458765 MZO458760:MZO458765 NJK458760:NJK458765 NTG458760:NTG458765 ODC458760:ODC458765 OMY458760:OMY458765 OWU458760:OWU458765 PGQ458760:PGQ458765 PQM458760:PQM458765 QAI458760:QAI458765 QKE458760:QKE458765 QUA458760:QUA458765 RDW458760:RDW458765 RNS458760:RNS458765 RXO458760:RXO458765 SHK458760:SHK458765 SRG458760:SRG458765 TBC458760:TBC458765 TKY458760:TKY458765 TUU458760:TUU458765 UEQ458760:UEQ458765 UOM458760:UOM458765 UYI458760:UYI458765 VIE458760:VIE458765 VSA458760:VSA458765 WBW458760:WBW458765 WLS458760:WLS458765 WVO458760:WVO458765 G524299:G524304 JC524296:JC524301 SY524296:SY524301 ACU524296:ACU524301 AMQ524296:AMQ524301 AWM524296:AWM524301 BGI524296:BGI524301 BQE524296:BQE524301 CAA524296:CAA524301 CJW524296:CJW524301 CTS524296:CTS524301 DDO524296:DDO524301 DNK524296:DNK524301 DXG524296:DXG524301 EHC524296:EHC524301 EQY524296:EQY524301 FAU524296:FAU524301 FKQ524296:FKQ524301 FUM524296:FUM524301 GEI524296:GEI524301 GOE524296:GOE524301 GYA524296:GYA524301 HHW524296:HHW524301 HRS524296:HRS524301 IBO524296:IBO524301 ILK524296:ILK524301 IVG524296:IVG524301 JFC524296:JFC524301 JOY524296:JOY524301 JYU524296:JYU524301 KIQ524296:KIQ524301 KSM524296:KSM524301 LCI524296:LCI524301 LME524296:LME524301 LWA524296:LWA524301 MFW524296:MFW524301 MPS524296:MPS524301 MZO524296:MZO524301 NJK524296:NJK524301 NTG524296:NTG524301 ODC524296:ODC524301 OMY524296:OMY524301 OWU524296:OWU524301 PGQ524296:PGQ524301 PQM524296:PQM524301 QAI524296:QAI524301 QKE524296:QKE524301 QUA524296:QUA524301 RDW524296:RDW524301 RNS524296:RNS524301 RXO524296:RXO524301 SHK524296:SHK524301 SRG524296:SRG524301 TBC524296:TBC524301 TKY524296:TKY524301 TUU524296:TUU524301 UEQ524296:UEQ524301 UOM524296:UOM524301 UYI524296:UYI524301 VIE524296:VIE524301 VSA524296:VSA524301 WBW524296:WBW524301 WLS524296:WLS524301 WVO524296:WVO524301 G589835:G589840 JC589832:JC589837 SY589832:SY589837 ACU589832:ACU589837 AMQ589832:AMQ589837 AWM589832:AWM589837 BGI589832:BGI589837 BQE589832:BQE589837 CAA589832:CAA589837 CJW589832:CJW589837 CTS589832:CTS589837 DDO589832:DDO589837 DNK589832:DNK589837 DXG589832:DXG589837 EHC589832:EHC589837 EQY589832:EQY589837 FAU589832:FAU589837 FKQ589832:FKQ589837 FUM589832:FUM589837 GEI589832:GEI589837 GOE589832:GOE589837 GYA589832:GYA589837 HHW589832:HHW589837 HRS589832:HRS589837 IBO589832:IBO589837 ILK589832:ILK589837 IVG589832:IVG589837 JFC589832:JFC589837 JOY589832:JOY589837 JYU589832:JYU589837 KIQ589832:KIQ589837 KSM589832:KSM589837 LCI589832:LCI589837 LME589832:LME589837 LWA589832:LWA589837 MFW589832:MFW589837 MPS589832:MPS589837 MZO589832:MZO589837 NJK589832:NJK589837 NTG589832:NTG589837 ODC589832:ODC589837 OMY589832:OMY589837 OWU589832:OWU589837 PGQ589832:PGQ589837 PQM589832:PQM589837 QAI589832:QAI589837 QKE589832:QKE589837 QUA589832:QUA589837 RDW589832:RDW589837 RNS589832:RNS589837 RXO589832:RXO589837 SHK589832:SHK589837 SRG589832:SRG589837 TBC589832:TBC589837 TKY589832:TKY589837 TUU589832:TUU589837 UEQ589832:UEQ589837 UOM589832:UOM589837 UYI589832:UYI589837 VIE589832:VIE589837 VSA589832:VSA589837 WBW589832:WBW589837 WLS589832:WLS589837 WVO589832:WVO589837 G655371:G655376 JC655368:JC655373 SY655368:SY655373 ACU655368:ACU655373 AMQ655368:AMQ655373 AWM655368:AWM655373 BGI655368:BGI655373 BQE655368:BQE655373 CAA655368:CAA655373 CJW655368:CJW655373 CTS655368:CTS655373 DDO655368:DDO655373 DNK655368:DNK655373 DXG655368:DXG655373 EHC655368:EHC655373 EQY655368:EQY655373 FAU655368:FAU655373 FKQ655368:FKQ655373 FUM655368:FUM655373 GEI655368:GEI655373 GOE655368:GOE655373 GYA655368:GYA655373 HHW655368:HHW655373 HRS655368:HRS655373 IBO655368:IBO655373 ILK655368:ILK655373 IVG655368:IVG655373 JFC655368:JFC655373 JOY655368:JOY655373 JYU655368:JYU655373 KIQ655368:KIQ655373 KSM655368:KSM655373 LCI655368:LCI655373 LME655368:LME655373 LWA655368:LWA655373 MFW655368:MFW655373 MPS655368:MPS655373 MZO655368:MZO655373 NJK655368:NJK655373 NTG655368:NTG655373 ODC655368:ODC655373 OMY655368:OMY655373 OWU655368:OWU655373 PGQ655368:PGQ655373 PQM655368:PQM655373 QAI655368:QAI655373 QKE655368:QKE655373 QUA655368:QUA655373 RDW655368:RDW655373 RNS655368:RNS655373 RXO655368:RXO655373 SHK655368:SHK655373 SRG655368:SRG655373 TBC655368:TBC655373 TKY655368:TKY655373 TUU655368:TUU655373 UEQ655368:UEQ655373 UOM655368:UOM655373 UYI655368:UYI655373 VIE655368:VIE655373 VSA655368:VSA655373 WBW655368:WBW655373 WLS655368:WLS655373 WVO655368:WVO655373 G720907:G720912 JC720904:JC720909 SY720904:SY720909 ACU720904:ACU720909 AMQ720904:AMQ720909 AWM720904:AWM720909 BGI720904:BGI720909 BQE720904:BQE720909 CAA720904:CAA720909 CJW720904:CJW720909 CTS720904:CTS720909 DDO720904:DDO720909 DNK720904:DNK720909 DXG720904:DXG720909 EHC720904:EHC720909 EQY720904:EQY720909 FAU720904:FAU720909 FKQ720904:FKQ720909 FUM720904:FUM720909 GEI720904:GEI720909 GOE720904:GOE720909 GYA720904:GYA720909 HHW720904:HHW720909 HRS720904:HRS720909 IBO720904:IBO720909 ILK720904:ILK720909 IVG720904:IVG720909 JFC720904:JFC720909 JOY720904:JOY720909 JYU720904:JYU720909 KIQ720904:KIQ720909 KSM720904:KSM720909 LCI720904:LCI720909 LME720904:LME720909 LWA720904:LWA720909 MFW720904:MFW720909 MPS720904:MPS720909 MZO720904:MZO720909 NJK720904:NJK720909 NTG720904:NTG720909 ODC720904:ODC720909 OMY720904:OMY720909 OWU720904:OWU720909 PGQ720904:PGQ720909 PQM720904:PQM720909 QAI720904:QAI720909 QKE720904:QKE720909 QUA720904:QUA720909 RDW720904:RDW720909 RNS720904:RNS720909 RXO720904:RXO720909 SHK720904:SHK720909 SRG720904:SRG720909 TBC720904:TBC720909 TKY720904:TKY720909 TUU720904:TUU720909 UEQ720904:UEQ720909 UOM720904:UOM720909 UYI720904:UYI720909 VIE720904:VIE720909 VSA720904:VSA720909 WBW720904:WBW720909 WLS720904:WLS720909 WVO720904:WVO720909 G786443:G786448 JC786440:JC786445 SY786440:SY786445 ACU786440:ACU786445 AMQ786440:AMQ786445 AWM786440:AWM786445 BGI786440:BGI786445 BQE786440:BQE786445 CAA786440:CAA786445 CJW786440:CJW786445 CTS786440:CTS786445 DDO786440:DDO786445 DNK786440:DNK786445 DXG786440:DXG786445 EHC786440:EHC786445 EQY786440:EQY786445 FAU786440:FAU786445 FKQ786440:FKQ786445 FUM786440:FUM786445 GEI786440:GEI786445 GOE786440:GOE786445 GYA786440:GYA786445 HHW786440:HHW786445 HRS786440:HRS786445 IBO786440:IBO786445 ILK786440:ILK786445 IVG786440:IVG786445 JFC786440:JFC786445 JOY786440:JOY786445 JYU786440:JYU786445 KIQ786440:KIQ786445 KSM786440:KSM786445 LCI786440:LCI786445 LME786440:LME786445 LWA786440:LWA786445 MFW786440:MFW786445 MPS786440:MPS786445 MZO786440:MZO786445 NJK786440:NJK786445 NTG786440:NTG786445 ODC786440:ODC786445 OMY786440:OMY786445 OWU786440:OWU786445 PGQ786440:PGQ786445 PQM786440:PQM786445 QAI786440:QAI786445 QKE786440:QKE786445 QUA786440:QUA786445 RDW786440:RDW786445 RNS786440:RNS786445 RXO786440:RXO786445 SHK786440:SHK786445 SRG786440:SRG786445 TBC786440:TBC786445 TKY786440:TKY786445 TUU786440:TUU786445 UEQ786440:UEQ786445 UOM786440:UOM786445 UYI786440:UYI786445 VIE786440:VIE786445 VSA786440:VSA786445 WBW786440:WBW786445 WLS786440:WLS786445 WVO786440:WVO786445 G851979:G851984 JC851976:JC851981 SY851976:SY851981 ACU851976:ACU851981 AMQ851976:AMQ851981 AWM851976:AWM851981 BGI851976:BGI851981 BQE851976:BQE851981 CAA851976:CAA851981 CJW851976:CJW851981 CTS851976:CTS851981 DDO851976:DDO851981 DNK851976:DNK851981 DXG851976:DXG851981 EHC851976:EHC851981 EQY851976:EQY851981 FAU851976:FAU851981 FKQ851976:FKQ851981 FUM851976:FUM851981 GEI851976:GEI851981 GOE851976:GOE851981 GYA851976:GYA851981 HHW851976:HHW851981 HRS851976:HRS851981 IBO851976:IBO851981 ILK851976:ILK851981 IVG851976:IVG851981 JFC851976:JFC851981 JOY851976:JOY851981 JYU851976:JYU851981 KIQ851976:KIQ851981 KSM851976:KSM851981 LCI851976:LCI851981 LME851976:LME851981 LWA851976:LWA851981 MFW851976:MFW851981 MPS851976:MPS851981 MZO851976:MZO851981 NJK851976:NJK851981 NTG851976:NTG851981 ODC851976:ODC851981 OMY851976:OMY851981 OWU851976:OWU851981 PGQ851976:PGQ851981 PQM851976:PQM851981 QAI851976:QAI851981 QKE851976:QKE851981 QUA851976:QUA851981 RDW851976:RDW851981 RNS851976:RNS851981 RXO851976:RXO851981 SHK851976:SHK851981 SRG851976:SRG851981 TBC851976:TBC851981 TKY851976:TKY851981 TUU851976:TUU851981 UEQ851976:UEQ851981 UOM851976:UOM851981 UYI851976:UYI851981 VIE851976:VIE851981 VSA851976:VSA851981 WBW851976:WBW851981 WLS851976:WLS851981 WVO851976:WVO851981 G917515:G917520 JC917512:JC917517 SY917512:SY917517 ACU917512:ACU917517 AMQ917512:AMQ917517 AWM917512:AWM917517 BGI917512:BGI917517 BQE917512:BQE917517 CAA917512:CAA917517 CJW917512:CJW917517 CTS917512:CTS917517 DDO917512:DDO917517 DNK917512:DNK917517 DXG917512:DXG917517 EHC917512:EHC917517 EQY917512:EQY917517 FAU917512:FAU917517 FKQ917512:FKQ917517 FUM917512:FUM917517 GEI917512:GEI917517 GOE917512:GOE917517 GYA917512:GYA917517 HHW917512:HHW917517 HRS917512:HRS917517 IBO917512:IBO917517 ILK917512:ILK917517 IVG917512:IVG917517 JFC917512:JFC917517 JOY917512:JOY917517 JYU917512:JYU917517 KIQ917512:KIQ917517 KSM917512:KSM917517 LCI917512:LCI917517 LME917512:LME917517 LWA917512:LWA917517 MFW917512:MFW917517 MPS917512:MPS917517 MZO917512:MZO917517 NJK917512:NJK917517 NTG917512:NTG917517 ODC917512:ODC917517 OMY917512:OMY917517 OWU917512:OWU917517 PGQ917512:PGQ917517 PQM917512:PQM917517 QAI917512:QAI917517 QKE917512:QKE917517 QUA917512:QUA917517 RDW917512:RDW917517 RNS917512:RNS917517 RXO917512:RXO917517 SHK917512:SHK917517 SRG917512:SRG917517 TBC917512:TBC917517 TKY917512:TKY917517 TUU917512:TUU917517 UEQ917512:UEQ917517 UOM917512:UOM917517 UYI917512:UYI917517 VIE917512:VIE917517 VSA917512:VSA917517 WBW917512:WBW917517 WLS917512:WLS917517 WVO917512:WVO917517 G983051:G983056 JC983048:JC983053 SY983048:SY983053 ACU983048:ACU983053 AMQ983048:AMQ983053 AWM983048:AWM983053 BGI983048:BGI983053 BQE983048:BQE983053 CAA983048:CAA983053 CJW983048:CJW983053 CTS983048:CTS983053 DDO983048:DDO983053 DNK983048:DNK983053 DXG983048:DXG983053 EHC983048:EHC983053 EQY983048:EQY983053 FAU983048:FAU983053 FKQ983048:FKQ983053 FUM983048:FUM983053 GEI983048:GEI983053 GOE983048:GOE983053 GYA983048:GYA983053 HHW983048:HHW983053 HRS983048:HRS983053 IBO983048:IBO983053 ILK983048:ILK983053 IVG983048:IVG983053 JFC983048:JFC983053 JOY983048:JOY983053 JYU983048:JYU983053 KIQ983048:KIQ983053 KSM983048:KSM983053 LCI983048:LCI983053 LME983048:LME983053 LWA983048:LWA983053 MFW983048:MFW983053 MPS983048:MPS983053 MZO983048:MZO983053 NJK983048:NJK983053 NTG983048:NTG983053 ODC983048:ODC983053 OMY983048:OMY983053 OWU983048:OWU983053 PGQ983048:PGQ983053 PQM983048:PQM983053 QAI983048:QAI983053 QKE983048:QKE983053 QUA983048:QUA983053 RDW983048:RDW983053 RNS983048:RNS983053 RXO983048:RXO983053 SHK983048:SHK983053 SRG983048:SRG983053 TBC983048:TBC983053 TKY983048:TKY983053 TUU983048:TUU983053 UEQ983048:UEQ983053 UOM983048:UOM983053 UYI983048:UYI983053 VIE983048:VIE983053 VSA983048:VSA983053 WBW983048:WBW983053 WLS983048:WLS983053 WVO983048:WVO983053 WLS983055:WLS983063 JC17:JC25 SY17:SY25 ACU17:ACU25 AMQ17:AMQ25 AWM17:AWM25 BGI17:BGI25 BQE17:BQE25 CAA17:CAA25 CJW17:CJW25 CTS17:CTS25 DDO17:DDO25 DNK17:DNK25 DXG17:DXG25 EHC17:EHC25 EQY17:EQY25 FAU17:FAU25 FKQ17:FKQ25 FUM17:FUM25 GEI17:GEI25 GOE17:GOE25 GYA17:GYA25 HHW17:HHW25 HRS17:HRS25 IBO17:IBO25 ILK17:ILK25 IVG17:IVG25 JFC17:JFC25 JOY17:JOY25 JYU17:JYU25 KIQ17:KIQ25 KSM17:KSM25 LCI17:LCI25 LME17:LME25 LWA17:LWA25 MFW17:MFW25 MPS17:MPS25 MZO17:MZO25 NJK17:NJK25 NTG17:NTG25 ODC17:ODC25 OMY17:OMY25 OWU17:OWU25 PGQ17:PGQ25 PQM17:PQM25 QAI17:QAI25 QKE17:QKE25 QUA17:QUA25 RDW17:RDW25 RNS17:RNS25 RXO17:RXO25 SHK17:SHK25 SRG17:SRG25 TBC17:TBC25 TKY17:TKY25 TUU17:TUU25 UEQ17:UEQ25 UOM17:UOM25 UYI17:UYI25 VIE17:VIE25 VSA17:VSA25 WBW17:WBW25 WLS17:WLS25 WVO17:WVO25 G65554:G65562 JC65551:JC65559 SY65551:SY65559 ACU65551:ACU65559 AMQ65551:AMQ65559 AWM65551:AWM65559 BGI65551:BGI65559 BQE65551:BQE65559 CAA65551:CAA65559 CJW65551:CJW65559 CTS65551:CTS65559 DDO65551:DDO65559 DNK65551:DNK65559 DXG65551:DXG65559 EHC65551:EHC65559 EQY65551:EQY65559 FAU65551:FAU65559 FKQ65551:FKQ65559 FUM65551:FUM65559 GEI65551:GEI65559 GOE65551:GOE65559 GYA65551:GYA65559 HHW65551:HHW65559 HRS65551:HRS65559 IBO65551:IBO65559 ILK65551:ILK65559 IVG65551:IVG65559 JFC65551:JFC65559 JOY65551:JOY65559 JYU65551:JYU65559 KIQ65551:KIQ65559 KSM65551:KSM65559 LCI65551:LCI65559 LME65551:LME65559 LWA65551:LWA65559 MFW65551:MFW65559 MPS65551:MPS65559 MZO65551:MZO65559 NJK65551:NJK65559 NTG65551:NTG65559 ODC65551:ODC65559 OMY65551:OMY65559 OWU65551:OWU65559 PGQ65551:PGQ65559 PQM65551:PQM65559 QAI65551:QAI65559 QKE65551:QKE65559 QUA65551:QUA65559 RDW65551:RDW65559 RNS65551:RNS65559 RXO65551:RXO65559 SHK65551:SHK65559 SRG65551:SRG65559 TBC65551:TBC65559 TKY65551:TKY65559 TUU65551:TUU65559 UEQ65551:UEQ65559 UOM65551:UOM65559 UYI65551:UYI65559 VIE65551:VIE65559 VSA65551:VSA65559 WBW65551:WBW65559 WLS65551:WLS65559 WVO65551:WVO65559 G131090:G131098 JC131087:JC131095 SY131087:SY131095 ACU131087:ACU131095 AMQ131087:AMQ131095 AWM131087:AWM131095 BGI131087:BGI131095 BQE131087:BQE131095 CAA131087:CAA131095 CJW131087:CJW131095 CTS131087:CTS131095 DDO131087:DDO131095 DNK131087:DNK131095 DXG131087:DXG131095 EHC131087:EHC131095 EQY131087:EQY131095 FAU131087:FAU131095 FKQ131087:FKQ131095 FUM131087:FUM131095 GEI131087:GEI131095 GOE131087:GOE131095 GYA131087:GYA131095 HHW131087:HHW131095 HRS131087:HRS131095 IBO131087:IBO131095 ILK131087:ILK131095 IVG131087:IVG131095 JFC131087:JFC131095 JOY131087:JOY131095 JYU131087:JYU131095 KIQ131087:KIQ131095 KSM131087:KSM131095 LCI131087:LCI131095 LME131087:LME131095 LWA131087:LWA131095 MFW131087:MFW131095 MPS131087:MPS131095 MZO131087:MZO131095 NJK131087:NJK131095 NTG131087:NTG131095 ODC131087:ODC131095 OMY131087:OMY131095 OWU131087:OWU131095 PGQ131087:PGQ131095 PQM131087:PQM131095 QAI131087:QAI131095 QKE131087:QKE131095 QUA131087:QUA131095 RDW131087:RDW131095 RNS131087:RNS131095 RXO131087:RXO131095 SHK131087:SHK131095 SRG131087:SRG131095 TBC131087:TBC131095 TKY131087:TKY131095 TUU131087:TUU131095 UEQ131087:UEQ131095 UOM131087:UOM131095 UYI131087:UYI131095 VIE131087:VIE131095 VSA131087:VSA131095 WBW131087:WBW131095 WLS131087:WLS131095 WVO131087:WVO131095 G196626:G196634 JC196623:JC196631 SY196623:SY196631 ACU196623:ACU196631 AMQ196623:AMQ196631 AWM196623:AWM196631 BGI196623:BGI196631 BQE196623:BQE196631 CAA196623:CAA196631 CJW196623:CJW196631 CTS196623:CTS196631 DDO196623:DDO196631 DNK196623:DNK196631 DXG196623:DXG196631 EHC196623:EHC196631 EQY196623:EQY196631 FAU196623:FAU196631 FKQ196623:FKQ196631 FUM196623:FUM196631 GEI196623:GEI196631 GOE196623:GOE196631 GYA196623:GYA196631 HHW196623:HHW196631 HRS196623:HRS196631 IBO196623:IBO196631 ILK196623:ILK196631 IVG196623:IVG196631 JFC196623:JFC196631 JOY196623:JOY196631 JYU196623:JYU196631 KIQ196623:KIQ196631 KSM196623:KSM196631 LCI196623:LCI196631 LME196623:LME196631 LWA196623:LWA196631 MFW196623:MFW196631 MPS196623:MPS196631 MZO196623:MZO196631 NJK196623:NJK196631 NTG196623:NTG196631 ODC196623:ODC196631 OMY196623:OMY196631 OWU196623:OWU196631 PGQ196623:PGQ196631 PQM196623:PQM196631 QAI196623:QAI196631 QKE196623:QKE196631 QUA196623:QUA196631 RDW196623:RDW196631 RNS196623:RNS196631 RXO196623:RXO196631 SHK196623:SHK196631 SRG196623:SRG196631 TBC196623:TBC196631 TKY196623:TKY196631 TUU196623:TUU196631 UEQ196623:UEQ196631 UOM196623:UOM196631 UYI196623:UYI196631 VIE196623:VIE196631 VSA196623:VSA196631 WBW196623:WBW196631 WLS196623:WLS196631 WVO196623:WVO196631 G262162:G262170 JC262159:JC262167 SY262159:SY262167 ACU262159:ACU262167 AMQ262159:AMQ262167 AWM262159:AWM262167 BGI262159:BGI262167 BQE262159:BQE262167 CAA262159:CAA262167 CJW262159:CJW262167 CTS262159:CTS262167 DDO262159:DDO262167 DNK262159:DNK262167 DXG262159:DXG262167 EHC262159:EHC262167 EQY262159:EQY262167 FAU262159:FAU262167 FKQ262159:FKQ262167 FUM262159:FUM262167 GEI262159:GEI262167 GOE262159:GOE262167 GYA262159:GYA262167 HHW262159:HHW262167 HRS262159:HRS262167 IBO262159:IBO262167 ILK262159:ILK262167 IVG262159:IVG262167 JFC262159:JFC262167 JOY262159:JOY262167 JYU262159:JYU262167 KIQ262159:KIQ262167 KSM262159:KSM262167 LCI262159:LCI262167 LME262159:LME262167 LWA262159:LWA262167 MFW262159:MFW262167 MPS262159:MPS262167 MZO262159:MZO262167 NJK262159:NJK262167 NTG262159:NTG262167 ODC262159:ODC262167 OMY262159:OMY262167 OWU262159:OWU262167 PGQ262159:PGQ262167 PQM262159:PQM262167 QAI262159:QAI262167 QKE262159:QKE262167 QUA262159:QUA262167 RDW262159:RDW262167 RNS262159:RNS262167 RXO262159:RXO262167 SHK262159:SHK262167 SRG262159:SRG262167 TBC262159:TBC262167 TKY262159:TKY262167 TUU262159:TUU262167 UEQ262159:UEQ262167 UOM262159:UOM262167 UYI262159:UYI262167 VIE262159:VIE262167 VSA262159:VSA262167 WBW262159:WBW262167 WLS262159:WLS262167 WVO262159:WVO262167 G327698:G327706 JC327695:JC327703 SY327695:SY327703 ACU327695:ACU327703 AMQ327695:AMQ327703 AWM327695:AWM327703 BGI327695:BGI327703 BQE327695:BQE327703 CAA327695:CAA327703 CJW327695:CJW327703 CTS327695:CTS327703 DDO327695:DDO327703 DNK327695:DNK327703 DXG327695:DXG327703 EHC327695:EHC327703 EQY327695:EQY327703 FAU327695:FAU327703 FKQ327695:FKQ327703 FUM327695:FUM327703 GEI327695:GEI327703 GOE327695:GOE327703 GYA327695:GYA327703 HHW327695:HHW327703 HRS327695:HRS327703 IBO327695:IBO327703 ILK327695:ILK327703 IVG327695:IVG327703 JFC327695:JFC327703 JOY327695:JOY327703 JYU327695:JYU327703 KIQ327695:KIQ327703 KSM327695:KSM327703 LCI327695:LCI327703 LME327695:LME327703 LWA327695:LWA327703 MFW327695:MFW327703 MPS327695:MPS327703 MZO327695:MZO327703 NJK327695:NJK327703 NTG327695:NTG327703 ODC327695:ODC327703 OMY327695:OMY327703 OWU327695:OWU327703 PGQ327695:PGQ327703 PQM327695:PQM327703 QAI327695:QAI327703 QKE327695:QKE327703 QUA327695:QUA327703 RDW327695:RDW327703 RNS327695:RNS327703 RXO327695:RXO327703 SHK327695:SHK327703 SRG327695:SRG327703 TBC327695:TBC327703 TKY327695:TKY327703 TUU327695:TUU327703 UEQ327695:UEQ327703 UOM327695:UOM327703 UYI327695:UYI327703 VIE327695:VIE327703 VSA327695:VSA327703 WBW327695:WBW327703 WLS327695:WLS327703 WVO327695:WVO327703 G393234:G393242 JC393231:JC393239 SY393231:SY393239 ACU393231:ACU393239 AMQ393231:AMQ393239 AWM393231:AWM393239 BGI393231:BGI393239 BQE393231:BQE393239 CAA393231:CAA393239 CJW393231:CJW393239 CTS393231:CTS393239 DDO393231:DDO393239 DNK393231:DNK393239 DXG393231:DXG393239 EHC393231:EHC393239 EQY393231:EQY393239 FAU393231:FAU393239 FKQ393231:FKQ393239 FUM393231:FUM393239 GEI393231:GEI393239 GOE393231:GOE393239 GYA393231:GYA393239 HHW393231:HHW393239 HRS393231:HRS393239 IBO393231:IBO393239 ILK393231:ILK393239 IVG393231:IVG393239 JFC393231:JFC393239 JOY393231:JOY393239 JYU393231:JYU393239 KIQ393231:KIQ393239 KSM393231:KSM393239 LCI393231:LCI393239 LME393231:LME393239 LWA393231:LWA393239 MFW393231:MFW393239 MPS393231:MPS393239 MZO393231:MZO393239 NJK393231:NJK393239 NTG393231:NTG393239 ODC393231:ODC393239 OMY393231:OMY393239 OWU393231:OWU393239 PGQ393231:PGQ393239 PQM393231:PQM393239 QAI393231:QAI393239 QKE393231:QKE393239 QUA393231:QUA393239 RDW393231:RDW393239 RNS393231:RNS393239 RXO393231:RXO393239 SHK393231:SHK393239 SRG393231:SRG393239 TBC393231:TBC393239 TKY393231:TKY393239 TUU393231:TUU393239 UEQ393231:UEQ393239 UOM393231:UOM393239 UYI393231:UYI393239 VIE393231:VIE393239 VSA393231:VSA393239 WBW393231:WBW393239 WLS393231:WLS393239 WVO393231:WVO393239 G458770:G458778 JC458767:JC458775 SY458767:SY458775 ACU458767:ACU458775 AMQ458767:AMQ458775 AWM458767:AWM458775 BGI458767:BGI458775 BQE458767:BQE458775 CAA458767:CAA458775 CJW458767:CJW458775 CTS458767:CTS458775 DDO458767:DDO458775 DNK458767:DNK458775 DXG458767:DXG458775 EHC458767:EHC458775 EQY458767:EQY458775 FAU458767:FAU458775 FKQ458767:FKQ458775 FUM458767:FUM458775 GEI458767:GEI458775 GOE458767:GOE458775 GYA458767:GYA458775 HHW458767:HHW458775 HRS458767:HRS458775 IBO458767:IBO458775 ILK458767:ILK458775 IVG458767:IVG458775 JFC458767:JFC458775 JOY458767:JOY458775 JYU458767:JYU458775 KIQ458767:KIQ458775 KSM458767:KSM458775 LCI458767:LCI458775 LME458767:LME458775 LWA458767:LWA458775 MFW458767:MFW458775 MPS458767:MPS458775 MZO458767:MZO458775 NJK458767:NJK458775 NTG458767:NTG458775 ODC458767:ODC458775 OMY458767:OMY458775 OWU458767:OWU458775 PGQ458767:PGQ458775 PQM458767:PQM458775 QAI458767:QAI458775 QKE458767:QKE458775 QUA458767:QUA458775 RDW458767:RDW458775 RNS458767:RNS458775 RXO458767:RXO458775 SHK458767:SHK458775 SRG458767:SRG458775 TBC458767:TBC458775 TKY458767:TKY458775 TUU458767:TUU458775 UEQ458767:UEQ458775 UOM458767:UOM458775 UYI458767:UYI458775 VIE458767:VIE458775 VSA458767:VSA458775 WBW458767:WBW458775 WLS458767:WLS458775 WVO458767:WVO458775 G524306:G524314 JC524303:JC524311 SY524303:SY524311 ACU524303:ACU524311 AMQ524303:AMQ524311 AWM524303:AWM524311 BGI524303:BGI524311 BQE524303:BQE524311 CAA524303:CAA524311 CJW524303:CJW524311 CTS524303:CTS524311 DDO524303:DDO524311 DNK524303:DNK524311 DXG524303:DXG524311 EHC524303:EHC524311 EQY524303:EQY524311 FAU524303:FAU524311 FKQ524303:FKQ524311 FUM524303:FUM524311 GEI524303:GEI524311 GOE524303:GOE524311 GYA524303:GYA524311 HHW524303:HHW524311 HRS524303:HRS524311 IBO524303:IBO524311 ILK524303:ILK524311 IVG524303:IVG524311 JFC524303:JFC524311 JOY524303:JOY524311 JYU524303:JYU524311 KIQ524303:KIQ524311 KSM524303:KSM524311 LCI524303:LCI524311 LME524303:LME524311 LWA524303:LWA524311 MFW524303:MFW524311 MPS524303:MPS524311 MZO524303:MZO524311 NJK524303:NJK524311 NTG524303:NTG524311 ODC524303:ODC524311 OMY524303:OMY524311 OWU524303:OWU524311 PGQ524303:PGQ524311 PQM524303:PQM524311 QAI524303:QAI524311 QKE524303:QKE524311 QUA524303:QUA524311 RDW524303:RDW524311 RNS524303:RNS524311 RXO524303:RXO524311 SHK524303:SHK524311 SRG524303:SRG524311 TBC524303:TBC524311 TKY524303:TKY524311 TUU524303:TUU524311 UEQ524303:UEQ524311 UOM524303:UOM524311 UYI524303:UYI524311 VIE524303:VIE524311 VSA524303:VSA524311 WBW524303:WBW524311 WLS524303:WLS524311 WVO524303:WVO524311 G589842:G589850 JC589839:JC589847 SY589839:SY589847 ACU589839:ACU589847 AMQ589839:AMQ589847 AWM589839:AWM589847 BGI589839:BGI589847 BQE589839:BQE589847 CAA589839:CAA589847 CJW589839:CJW589847 CTS589839:CTS589847 DDO589839:DDO589847 DNK589839:DNK589847 DXG589839:DXG589847 EHC589839:EHC589847 EQY589839:EQY589847 FAU589839:FAU589847 FKQ589839:FKQ589847 FUM589839:FUM589847 GEI589839:GEI589847 GOE589839:GOE589847 GYA589839:GYA589847 HHW589839:HHW589847 HRS589839:HRS589847 IBO589839:IBO589847 ILK589839:ILK589847 IVG589839:IVG589847 JFC589839:JFC589847 JOY589839:JOY589847 JYU589839:JYU589847 KIQ589839:KIQ589847 KSM589839:KSM589847 LCI589839:LCI589847 LME589839:LME589847 LWA589839:LWA589847 MFW589839:MFW589847 MPS589839:MPS589847 MZO589839:MZO589847 NJK589839:NJK589847 NTG589839:NTG589847 ODC589839:ODC589847 OMY589839:OMY589847 OWU589839:OWU589847 PGQ589839:PGQ589847 PQM589839:PQM589847 QAI589839:QAI589847 QKE589839:QKE589847 QUA589839:QUA589847 RDW589839:RDW589847 RNS589839:RNS589847 RXO589839:RXO589847 SHK589839:SHK589847 SRG589839:SRG589847 TBC589839:TBC589847 TKY589839:TKY589847 TUU589839:TUU589847 UEQ589839:UEQ589847 UOM589839:UOM589847 UYI589839:UYI589847 VIE589839:VIE589847 VSA589839:VSA589847 WBW589839:WBW589847 WLS589839:WLS589847 WVO589839:WVO589847 G655378:G655386 JC655375:JC655383 SY655375:SY655383 ACU655375:ACU655383 AMQ655375:AMQ655383 AWM655375:AWM655383 BGI655375:BGI655383 BQE655375:BQE655383 CAA655375:CAA655383 CJW655375:CJW655383 CTS655375:CTS655383 DDO655375:DDO655383 DNK655375:DNK655383 DXG655375:DXG655383 EHC655375:EHC655383 EQY655375:EQY655383 FAU655375:FAU655383 FKQ655375:FKQ655383 FUM655375:FUM655383 GEI655375:GEI655383 GOE655375:GOE655383 GYA655375:GYA655383 HHW655375:HHW655383 HRS655375:HRS655383 IBO655375:IBO655383 ILK655375:ILK655383 IVG655375:IVG655383 JFC655375:JFC655383 JOY655375:JOY655383 JYU655375:JYU655383 KIQ655375:KIQ655383 KSM655375:KSM655383 LCI655375:LCI655383 LME655375:LME655383 LWA655375:LWA655383 MFW655375:MFW655383 MPS655375:MPS655383 MZO655375:MZO655383 NJK655375:NJK655383 NTG655375:NTG655383 ODC655375:ODC655383 OMY655375:OMY655383 OWU655375:OWU655383 PGQ655375:PGQ655383 PQM655375:PQM655383 QAI655375:QAI655383 QKE655375:QKE655383 QUA655375:QUA655383 RDW655375:RDW655383 RNS655375:RNS655383 RXO655375:RXO655383 SHK655375:SHK655383 SRG655375:SRG655383 TBC655375:TBC655383 TKY655375:TKY655383 TUU655375:TUU655383 UEQ655375:UEQ655383 UOM655375:UOM655383 UYI655375:UYI655383 VIE655375:VIE655383 VSA655375:VSA655383 WBW655375:WBW655383 WLS655375:WLS655383 WVO655375:WVO655383 G720914:G720922 JC720911:JC720919 SY720911:SY720919 ACU720911:ACU720919 AMQ720911:AMQ720919 AWM720911:AWM720919 BGI720911:BGI720919 BQE720911:BQE720919 CAA720911:CAA720919 CJW720911:CJW720919 CTS720911:CTS720919 DDO720911:DDO720919 DNK720911:DNK720919 DXG720911:DXG720919 EHC720911:EHC720919 EQY720911:EQY720919 FAU720911:FAU720919 FKQ720911:FKQ720919 FUM720911:FUM720919 GEI720911:GEI720919 GOE720911:GOE720919 GYA720911:GYA720919 HHW720911:HHW720919 HRS720911:HRS720919 IBO720911:IBO720919 ILK720911:ILK720919 IVG720911:IVG720919 JFC720911:JFC720919 JOY720911:JOY720919 JYU720911:JYU720919 KIQ720911:KIQ720919 KSM720911:KSM720919 LCI720911:LCI720919 LME720911:LME720919 LWA720911:LWA720919 MFW720911:MFW720919 MPS720911:MPS720919 MZO720911:MZO720919 NJK720911:NJK720919 NTG720911:NTG720919 ODC720911:ODC720919 OMY720911:OMY720919 OWU720911:OWU720919 PGQ720911:PGQ720919 PQM720911:PQM720919 QAI720911:QAI720919 QKE720911:QKE720919 QUA720911:QUA720919 RDW720911:RDW720919 RNS720911:RNS720919 RXO720911:RXO720919 SHK720911:SHK720919 SRG720911:SRG720919 TBC720911:TBC720919 TKY720911:TKY720919 TUU720911:TUU720919 UEQ720911:UEQ720919 UOM720911:UOM720919 UYI720911:UYI720919 VIE720911:VIE720919 VSA720911:VSA720919 WBW720911:WBW720919 WLS720911:WLS720919 WVO720911:WVO720919 G786450:G786458 JC786447:JC786455 SY786447:SY786455 ACU786447:ACU786455 AMQ786447:AMQ786455 AWM786447:AWM786455 BGI786447:BGI786455 BQE786447:BQE786455 CAA786447:CAA786455 CJW786447:CJW786455 CTS786447:CTS786455 DDO786447:DDO786455 DNK786447:DNK786455 DXG786447:DXG786455 EHC786447:EHC786455 EQY786447:EQY786455 FAU786447:FAU786455 FKQ786447:FKQ786455 FUM786447:FUM786455 GEI786447:GEI786455 GOE786447:GOE786455 GYA786447:GYA786455 HHW786447:HHW786455 HRS786447:HRS786455 IBO786447:IBO786455 ILK786447:ILK786455 IVG786447:IVG786455 JFC786447:JFC786455 JOY786447:JOY786455 JYU786447:JYU786455 KIQ786447:KIQ786455 KSM786447:KSM786455 LCI786447:LCI786455 LME786447:LME786455 LWA786447:LWA786455 MFW786447:MFW786455 MPS786447:MPS786455 MZO786447:MZO786455 NJK786447:NJK786455 NTG786447:NTG786455 ODC786447:ODC786455 OMY786447:OMY786455 OWU786447:OWU786455 PGQ786447:PGQ786455 PQM786447:PQM786455 QAI786447:QAI786455 QKE786447:QKE786455 QUA786447:QUA786455 RDW786447:RDW786455 RNS786447:RNS786455 RXO786447:RXO786455 SHK786447:SHK786455 SRG786447:SRG786455 TBC786447:TBC786455 TKY786447:TKY786455 TUU786447:TUU786455 UEQ786447:UEQ786455 UOM786447:UOM786455 UYI786447:UYI786455 VIE786447:VIE786455 VSA786447:VSA786455 WBW786447:WBW786455 WLS786447:WLS786455 WVO786447:WVO786455 G851986:G851994 JC851983:JC851991 SY851983:SY851991 ACU851983:ACU851991 AMQ851983:AMQ851991 AWM851983:AWM851991 BGI851983:BGI851991 BQE851983:BQE851991 CAA851983:CAA851991 CJW851983:CJW851991 CTS851983:CTS851991 DDO851983:DDO851991 DNK851983:DNK851991 DXG851983:DXG851991 EHC851983:EHC851991 EQY851983:EQY851991 FAU851983:FAU851991 FKQ851983:FKQ851991 FUM851983:FUM851991 GEI851983:GEI851991 GOE851983:GOE851991 GYA851983:GYA851991 HHW851983:HHW851991 HRS851983:HRS851991 IBO851983:IBO851991 ILK851983:ILK851991 IVG851983:IVG851991 JFC851983:JFC851991 JOY851983:JOY851991 JYU851983:JYU851991 KIQ851983:KIQ851991 KSM851983:KSM851991 LCI851983:LCI851991 LME851983:LME851991 LWA851983:LWA851991 MFW851983:MFW851991 MPS851983:MPS851991 MZO851983:MZO851991 NJK851983:NJK851991 NTG851983:NTG851991 ODC851983:ODC851991 OMY851983:OMY851991 OWU851983:OWU851991 PGQ851983:PGQ851991 PQM851983:PQM851991 QAI851983:QAI851991 QKE851983:QKE851991 QUA851983:QUA851991 RDW851983:RDW851991 RNS851983:RNS851991 RXO851983:RXO851991 SHK851983:SHK851991 SRG851983:SRG851991 TBC851983:TBC851991 TKY851983:TKY851991 TUU851983:TUU851991 UEQ851983:UEQ851991 UOM851983:UOM851991 UYI851983:UYI851991 VIE851983:VIE851991 VSA851983:VSA851991 WBW851983:WBW851991 WLS851983:WLS851991 WVO851983:WVO851991 G917522:G917530 JC917519:JC917527 SY917519:SY917527 ACU917519:ACU917527 AMQ917519:AMQ917527 AWM917519:AWM917527 BGI917519:BGI917527 BQE917519:BQE917527 CAA917519:CAA917527 CJW917519:CJW917527 CTS917519:CTS917527 DDO917519:DDO917527 DNK917519:DNK917527 DXG917519:DXG917527 EHC917519:EHC917527 EQY917519:EQY917527 FAU917519:FAU917527 FKQ917519:FKQ917527 FUM917519:FUM917527 GEI917519:GEI917527 GOE917519:GOE917527 GYA917519:GYA917527 HHW917519:HHW917527 HRS917519:HRS917527 IBO917519:IBO917527 ILK917519:ILK917527 IVG917519:IVG917527 JFC917519:JFC917527 JOY917519:JOY917527 JYU917519:JYU917527 KIQ917519:KIQ917527 KSM917519:KSM917527 LCI917519:LCI917527 LME917519:LME917527 LWA917519:LWA917527 MFW917519:MFW917527 MPS917519:MPS917527 MZO917519:MZO917527 NJK917519:NJK917527 NTG917519:NTG917527 ODC917519:ODC917527 OMY917519:OMY917527 OWU917519:OWU917527 PGQ917519:PGQ917527 PQM917519:PQM917527 QAI917519:QAI917527 QKE917519:QKE917527 QUA917519:QUA917527 RDW917519:RDW917527 RNS917519:RNS917527 RXO917519:RXO917527 SHK917519:SHK917527 SRG917519:SRG917527 TBC917519:TBC917527 TKY917519:TKY917527 TUU917519:TUU917527 UEQ917519:UEQ917527 UOM917519:UOM917527 UYI917519:UYI917527 VIE917519:VIE917527 VSA917519:VSA917527 WBW917519:WBW917527 WLS917519:WLS917527 WVO917519:WVO917527 G983058:G983066 JC983055:JC983063 SY983055:SY983063 ACU983055:ACU983063 AMQ983055:AMQ983063 AWM983055:AWM983063 BGI983055:BGI983063 BQE983055:BQE983063 CAA983055:CAA983063 CJW983055:CJW983063 CTS983055:CTS983063 DDO983055:DDO983063 DNK983055:DNK983063 DXG983055:DXG983063 EHC983055:EHC983063 EQY983055:EQY983063 FAU983055:FAU983063 FKQ983055:FKQ983063 FUM983055:FUM983063 GEI983055:GEI983063 GOE983055:GOE983063 GYA983055:GYA983063 HHW983055:HHW983063 HRS983055:HRS983063 IBO983055:IBO983063 ILK983055:ILK983063 IVG983055:IVG983063 JFC983055:JFC983063 JOY983055:JOY983063 JYU983055:JYU983063 KIQ983055:KIQ983063 KSM983055:KSM983063 LCI983055:LCI983063 LME983055:LME983063 LWA983055:LWA983063 MFW983055:MFW983063 MPS983055:MPS983063 MZO983055:MZO983063 NJK983055:NJK983063 NTG983055:NTG983063 ODC983055:ODC983063 OMY983055:OMY983063 OWU983055:OWU983063 PGQ983055:PGQ983063 PQM983055:PQM983063 QAI983055:QAI983063 QKE983055:QKE983063 QUA983055:QUA983063 RDW983055:RDW983063 RNS983055:RNS983063 RXO983055:RXO983063 SHK983055:SHK983063 SRG983055:SRG983063 TBC983055:TBC983063 TKY983055:TKY983063 TUU983055:TUU983063 UEQ983055:UEQ983063 UOM983055:UOM983063 UYI983055:UYI983063 VIE983055:VIE983063 VSA983055:VSA983063" xr:uid="{4B5660D9-AE94-4027-9429-59F2C74367AB}">
      <formula1>$F$53:$F$63</formula1>
    </dataValidation>
  </dataValidations>
  <pageMargins left="0.55118110236220474" right="0.55118110236220474" top="1.1811023622047245" bottom="0.98425196850393704" header="0.51181102362204722" footer="0.51181102362204722"/>
  <pageSetup orientation="landscape" r:id="rId1"/>
  <headerFooter alignWithMargins="0"/>
  <ignoredErrors>
    <ignoredError sqref="E13:E28 C6:C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77886-9D73-492F-9114-BD8270D7627B}">
  <dimension ref="A1:M47"/>
  <sheetViews>
    <sheetView showGridLines="0" tabSelected="1" workbookViewId="0">
      <selection activeCell="N7" sqref="N7"/>
    </sheetView>
  </sheetViews>
  <sheetFormatPr baseColWidth="10" defaultRowHeight="12.75" x14ac:dyDescent="0.2"/>
  <cols>
    <col min="1" max="1" width="2.21875" style="14" customWidth="1"/>
    <col min="2" max="2" width="1.109375" style="160" customWidth="1"/>
    <col min="3" max="6" width="11.5546875" style="3"/>
    <col min="7" max="7" width="10.77734375" style="3" customWidth="1"/>
    <col min="8" max="8" width="4.21875" style="3" customWidth="1"/>
    <col min="9" max="9" width="13.44140625" style="3" customWidth="1"/>
    <col min="10" max="10" width="19.44140625" style="3" customWidth="1"/>
    <col min="11" max="11" width="30.109375" style="3" customWidth="1"/>
    <col min="12" max="16384" width="11.5546875" style="3"/>
  </cols>
  <sheetData>
    <row r="1" spans="1:12" ht="15" x14ac:dyDescent="0.2">
      <c r="A1" s="306"/>
      <c r="B1" s="307"/>
      <c r="C1" s="307"/>
      <c r="D1" s="307"/>
      <c r="E1" s="307"/>
      <c r="F1" s="307"/>
      <c r="G1" s="307"/>
      <c r="H1" s="307"/>
      <c r="I1" s="307"/>
      <c r="J1" s="307"/>
      <c r="K1" s="307"/>
      <c r="L1"/>
    </row>
    <row r="2" spans="1:12" ht="15.75" customHeight="1" x14ac:dyDescent="0.25">
      <c r="K2" s="117" t="s">
        <v>157</v>
      </c>
    </row>
    <row r="3" spans="1:12" ht="15.75" customHeight="1" x14ac:dyDescent="0.2">
      <c r="K3" s="116" t="s">
        <v>160</v>
      </c>
    </row>
    <row r="4" spans="1:12" ht="15.75" customHeight="1" x14ac:dyDescent="0.2">
      <c r="K4" s="116" t="s">
        <v>131</v>
      </c>
    </row>
    <row r="7" spans="1:12" x14ac:dyDescent="0.2">
      <c r="B7" s="173" t="s">
        <v>152</v>
      </c>
      <c r="C7" s="174"/>
    </row>
    <row r="8" spans="1:12" x14ac:dyDescent="0.2">
      <c r="B8" s="173"/>
      <c r="C8" s="174"/>
    </row>
    <row r="9" spans="1:12" x14ac:dyDescent="0.2">
      <c r="A9" s="14" t="s">
        <v>132</v>
      </c>
      <c r="B9" s="173"/>
      <c r="C9" s="310" t="s">
        <v>171</v>
      </c>
      <c r="D9" s="311"/>
      <c r="E9" s="311"/>
      <c r="F9" s="311"/>
      <c r="G9" s="311"/>
      <c r="H9" s="311"/>
      <c r="I9" s="311"/>
      <c r="J9" s="311"/>
      <c r="K9" s="311"/>
    </row>
    <row r="10" spans="1:12" x14ac:dyDescent="0.2">
      <c r="B10" s="173"/>
      <c r="C10" s="311"/>
      <c r="D10" s="311"/>
      <c r="E10" s="311"/>
      <c r="F10" s="311"/>
      <c r="G10" s="311"/>
      <c r="H10" s="311"/>
      <c r="I10" s="311"/>
      <c r="J10" s="311"/>
      <c r="K10" s="311"/>
    </row>
    <row r="11" spans="1:12" ht="15" x14ac:dyDescent="0.2">
      <c r="B11" s="173"/>
      <c r="C11" s="180"/>
      <c r="D11" s="180"/>
      <c r="E11" s="180"/>
      <c r="F11" s="180"/>
      <c r="G11" s="180"/>
      <c r="H11" s="180"/>
      <c r="I11" s="180"/>
      <c r="J11" s="180"/>
      <c r="K11" s="180"/>
    </row>
    <row r="12" spans="1:12" ht="12.75" customHeight="1" x14ac:dyDescent="0.2">
      <c r="A12" s="14" t="s">
        <v>132</v>
      </c>
      <c r="B12" s="173"/>
      <c r="C12" s="314" t="s">
        <v>173</v>
      </c>
      <c r="D12" s="314"/>
      <c r="E12" s="314"/>
      <c r="F12" s="314"/>
      <c r="G12" s="314"/>
      <c r="H12" s="314"/>
      <c r="I12" s="314"/>
      <c r="J12" s="314"/>
      <c r="K12" s="314"/>
    </row>
    <row r="13" spans="1:12" ht="12.75" customHeight="1" x14ac:dyDescent="0.2">
      <c r="B13" s="173"/>
      <c r="C13" s="313"/>
      <c r="D13" s="313"/>
      <c r="E13" s="313"/>
      <c r="F13" s="313"/>
      <c r="G13" s="313"/>
      <c r="H13" s="313"/>
      <c r="I13" s="313"/>
      <c r="J13" s="313"/>
      <c r="K13" s="313"/>
    </row>
    <row r="14" spans="1:12" ht="12.75" customHeight="1" x14ac:dyDescent="0.2">
      <c r="B14" s="173"/>
      <c r="C14" s="181"/>
      <c r="D14" s="181"/>
      <c r="E14" s="181"/>
      <c r="F14" s="181"/>
      <c r="G14" s="181"/>
      <c r="H14" s="181"/>
      <c r="I14" s="181"/>
      <c r="J14" s="181"/>
      <c r="K14" s="181"/>
    </row>
    <row r="15" spans="1:12" ht="15" customHeight="1" x14ac:dyDescent="0.2">
      <c r="A15" s="14" t="s">
        <v>132</v>
      </c>
      <c r="B15" s="160" t="s">
        <v>133</v>
      </c>
    </row>
    <row r="16" spans="1:12" ht="15" customHeight="1" x14ac:dyDescent="0.2">
      <c r="B16" s="3" t="s">
        <v>130</v>
      </c>
      <c r="C16" s="160" t="s">
        <v>177</v>
      </c>
    </row>
    <row r="17" spans="1:13" ht="15" customHeight="1" x14ac:dyDescent="0.2">
      <c r="C17" s="3" t="s">
        <v>158</v>
      </c>
    </row>
    <row r="18" spans="1:13" ht="15" customHeight="1" x14ac:dyDescent="0.2">
      <c r="A18" s="3"/>
      <c r="B18" s="14" t="s">
        <v>130</v>
      </c>
      <c r="C18" s="160" t="s">
        <v>147</v>
      </c>
    </row>
    <row r="19" spans="1:13" ht="15" customHeight="1" x14ac:dyDescent="0.2">
      <c r="A19" s="3"/>
      <c r="B19" s="14" t="s">
        <v>130</v>
      </c>
      <c r="C19" s="160" t="s">
        <v>156</v>
      </c>
    </row>
    <row r="20" spans="1:13" ht="15" customHeight="1" x14ac:dyDescent="0.2">
      <c r="A20" s="3"/>
      <c r="B20" s="14" t="s">
        <v>130</v>
      </c>
      <c r="C20" s="160" t="s">
        <v>167</v>
      </c>
    </row>
    <row r="21" spans="1:13" x14ac:dyDescent="0.2">
      <c r="A21" s="182"/>
      <c r="C21" s="182" t="s">
        <v>164</v>
      </c>
      <c r="D21" s="309" t="s">
        <v>161</v>
      </c>
      <c r="E21" s="309"/>
      <c r="F21" s="309"/>
      <c r="G21" s="309"/>
      <c r="H21" s="309"/>
      <c r="I21" s="309"/>
      <c r="J21" s="309"/>
      <c r="K21" s="309"/>
      <c r="L21" s="309"/>
      <c r="M21" s="309"/>
    </row>
    <row r="22" spans="1:13" x14ac:dyDescent="0.2">
      <c r="A22" s="182"/>
      <c r="B22" s="3"/>
      <c r="C22" s="182" t="s">
        <v>165</v>
      </c>
      <c r="D22" s="310" t="s">
        <v>162</v>
      </c>
      <c r="E22" s="311"/>
      <c r="F22" s="311"/>
      <c r="G22" s="311"/>
      <c r="H22" s="311"/>
      <c r="I22" s="311"/>
      <c r="J22" s="311"/>
      <c r="K22" s="311"/>
    </row>
    <row r="23" spans="1:13" x14ac:dyDescent="0.2">
      <c r="A23" s="182"/>
      <c r="B23" s="3"/>
      <c r="C23" s="182"/>
      <c r="D23" s="307"/>
      <c r="E23" s="307"/>
      <c r="F23" s="307"/>
      <c r="G23" s="307"/>
      <c r="H23" s="307"/>
      <c r="I23" s="307"/>
      <c r="J23" s="307"/>
      <c r="K23" s="307"/>
    </row>
    <row r="24" spans="1:13" ht="15" x14ac:dyDescent="0.2">
      <c r="A24" s="183"/>
      <c r="B24" s="184"/>
      <c r="C24" s="182" t="s">
        <v>166</v>
      </c>
      <c r="D24" s="309" t="s">
        <v>163</v>
      </c>
      <c r="E24" s="309"/>
      <c r="F24" s="309"/>
      <c r="G24" s="309"/>
      <c r="H24" s="309"/>
      <c r="I24" s="309"/>
      <c r="J24" s="309"/>
      <c r="K24" s="309"/>
      <c r="L24" s="309"/>
      <c r="M24" s="309"/>
    </row>
    <row r="25" spans="1:13" ht="15" x14ac:dyDescent="0.2">
      <c r="A25" s="183"/>
      <c r="B25" s="184"/>
      <c r="C25" s="185"/>
    </row>
    <row r="26" spans="1:13" ht="15" customHeight="1" x14ac:dyDescent="0.2">
      <c r="A26" s="14" t="s">
        <v>132</v>
      </c>
      <c r="B26" s="160" t="s">
        <v>135</v>
      </c>
    </row>
    <row r="27" spans="1:13" ht="15" customHeight="1" x14ac:dyDescent="0.2">
      <c r="B27" s="160" t="s">
        <v>130</v>
      </c>
      <c r="C27" s="3" t="s">
        <v>137</v>
      </c>
    </row>
    <row r="28" spans="1:13" ht="15" customHeight="1" x14ac:dyDescent="0.2">
      <c r="B28" s="3" t="s">
        <v>130</v>
      </c>
      <c r="C28" s="160" t="s">
        <v>153</v>
      </c>
    </row>
    <row r="30" spans="1:13" x14ac:dyDescent="0.2">
      <c r="A30" s="14" t="s">
        <v>132</v>
      </c>
      <c r="B30" s="160" t="s">
        <v>154</v>
      </c>
    </row>
    <row r="31" spans="1:13" x14ac:dyDescent="0.2">
      <c r="B31" s="3" t="s">
        <v>130</v>
      </c>
      <c r="C31" s="160" t="s">
        <v>169</v>
      </c>
    </row>
    <row r="32" spans="1:13" x14ac:dyDescent="0.2">
      <c r="B32" s="3" t="s">
        <v>130</v>
      </c>
      <c r="C32" s="312" t="s">
        <v>170</v>
      </c>
      <c r="D32" s="313"/>
      <c r="E32" s="313"/>
      <c r="F32" s="313"/>
      <c r="G32" s="313"/>
      <c r="H32" s="313"/>
      <c r="I32" s="313"/>
      <c r="J32" s="313"/>
      <c r="K32" s="313"/>
    </row>
    <row r="33" spans="1:11" x14ac:dyDescent="0.2">
      <c r="B33" s="3"/>
      <c r="C33" s="313"/>
      <c r="D33" s="313"/>
      <c r="E33" s="313"/>
      <c r="F33" s="313"/>
      <c r="G33" s="313"/>
      <c r="H33" s="313"/>
      <c r="I33" s="313"/>
      <c r="J33" s="313"/>
      <c r="K33" s="313"/>
    </row>
    <row r="34" spans="1:11" x14ac:dyDescent="0.2">
      <c r="C34" s="313"/>
      <c r="D34" s="313"/>
      <c r="E34" s="313"/>
      <c r="F34" s="313"/>
      <c r="G34" s="313"/>
      <c r="H34" s="313"/>
      <c r="I34" s="313"/>
      <c r="J34" s="313"/>
      <c r="K34" s="313"/>
    </row>
    <row r="35" spans="1:11" x14ac:dyDescent="0.2">
      <c r="A35" s="14" t="s">
        <v>132</v>
      </c>
      <c r="B35" s="160" t="s">
        <v>136</v>
      </c>
    </row>
    <row r="37" spans="1:11" x14ac:dyDescent="0.2">
      <c r="A37" s="14" t="s">
        <v>132</v>
      </c>
      <c r="B37" s="160" t="s">
        <v>139</v>
      </c>
      <c r="I37" s="174"/>
    </row>
    <row r="39" spans="1:11" x14ac:dyDescent="0.2">
      <c r="A39" s="14" t="s">
        <v>132</v>
      </c>
      <c r="B39" s="3" t="s">
        <v>155</v>
      </c>
      <c r="D39" s="160"/>
    </row>
    <row r="40" spans="1:11" customFormat="1" ht="15" x14ac:dyDescent="0.2">
      <c r="A40" s="14"/>
      <c r="B40" s="3" t="s">
        <v>130</v>
      </c>
      <c r="C40" s="3" t="s">
        <v>174</v>
      </c>
      <c r="D40" s="160"/>
      <c r="E40" s="3"/>
      <c r="F40" s="3"/>
      <c r="G40" s="3"/>
      <c r="H40" s="3"/>
      <c r="I40" s="3"/>
      <c r="J40" s="3"/>
    </row>
    <row r="41" spans="1:11" customFormat="1" ht="15" x14ac:dyDescent="0.2">
      <c r="A41" s="14"/>
      <c r="B41" s="3"/>
      <c r="C41" s="3" t="s">
        <v>175</v>
      </c>
      <c r="D41" s="160"/>
      <c r="E41" s="3"/>
      <c r="F41" s="3"/>
      <c r="G41" s="3"/>
      <c r="H41" s="3"/>
      <c r="I41" s="3"/>
      <c r="J41" s="3"/>
    </row>
    <row r="42" spans="1:11" x14ac:dyDescent="0.2">
      <c r="B42" s="3"/>
      <c r="D42" s="160"/>
    </row>
    <row r="43" spans="1:11" x14ac:dyDescent="0.2">
      <c r="B43" s="3"/>
      <c r="D43" s="160"/>
    </row>
    <row r="44" spans="1:11" x14ac:dyDescent="0.2">
      <c r="B44" s="308"/>
      <c r="C44" s="308"/>
      <c r="D44" s="308"/>
      <c r="E44" s="308"/>
      <c r="F44" s="308"/>
      <c r="G44" s="308"/>
      <c r="H44" s="308"/>
      <c r="I44" s="308"/>
    </row>
    <row r="47" spans="1:11" x14ac:dyDescent="0.2">
      <c r="A47" s="178" t="s">
        <v>168</v>
      </c>
      <c r="C47" s="160"/>
    </row>
  </sheetData>
  <mergeCells count="8">
    <mergeCell ref="A1:K1"/>
    <mergeCell ref="B44:I44"/>
    <mergeCell ref="D21:M21"/>
    <mergeCell ref="D24:M24"/>
    <mergeCell ref="D22:K23"/>
    <mergeCell ref="C9:K10"/>
    <mergeCell ref="C32:K34"/>
    <mergeCell ref="C12:K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F0EE28623B24B9641CB1035C1DF0B" ma:contentTypeVersion="19" ma:contentTypeDescription="Crée un document." ma:contentTypeScope="" ma:versionID="902a81e4beb8204702a681e31d88afae">
  <xsd:schema xmlns:xsd="http://www.w3.org/2001/XMLSchema" xmlns:xs="http://www.w3.org/2001/XMLSchema" xmlns:p="http://schemas.microsoft.com/office/2006/metadata/properties" xmlns:ns2="995c7fa0-c7ce-4135-b1bb-e7af7b680b45" xmlns:ns3="dc2e72fa-f2bf-4b7e-897e-98e66666beee" targetNamespace="http://schemas.microsoft.com/office/2006/metadata/properties" ma:root="true" ma:fieldsID="f7c9ea5541fefa85a0060ae91239a4fa" ns2:_="" ns3:_="">
    <xsd:import namespace="995c7fa0-c7ce-4135-b1bb-e7af7b680b45"/>
    <xsd:import namespace="dc2e72fa-f2bf-4b7e-897e-98e66666be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Keywordtopic" minOccurs="0"/>
                <xsd:element ref="ns2:tag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c7fa0-c7ce-4135-b1bb-e7af7b680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Balises d’images" ma:readOnly="false" ma:fieldId="{5cf76f15-5ced-4ddc-b409-7134ff3c332f}" ma:taxonomyMulti="true" ma:sspId="7f0aa716-bba0-4bb8-a561-918f9f9bf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Keywordtopic" ma:index="27" nillable="true" ma:displayName="Keyword topic" ma:format="Dropdown" ma:internalName="Keywordtopic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tag" ma:index="28" nillable="true" ma:displayName="tag" ma:format="Dropdown" ma:internalName="tag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e72fa-f2bf-4b7e-897e-98e66666bee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1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50eb15e6-7c31-4b49-8a93-eef69ec349e0}" ma:internalName="TaxCatchAll" ma:showField="CatchAllData" ma:web="dc2e72fa-f2bf-4b7e-897e-98e66666be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c2e72fa-f2bf-4b7e-897e-98e66666beee">CMFREL-1750552771-5245</_dlc_DocId>
    <_dlc_DocIdUrl xmlns="dc2e72fa-f2bf-4b7e-897e-98e66666beee">
      <Url>https://telefilm.sharepoint.com/sites/TheRebrandGroup/_layouts/15/DocIdRedir.aspx?ID=CMFREL-1750552771-5245</Url>
      <Description>CMFREL-1750552771-5245</Description>
    </_dlc_DocIdUrl>
    <Keywordtopic xmlns="995c7fa0-c7ce-4135-b1bb-e7af7b680b45" xsi:nil="true"/>
    <lcf76f155ced4ddcb4097134ff3c332f xmlns="995c7fa0-c7ce-4135-b1bb-e7af7b680b45">
      <Terms xmlns="http://schemas.microsoft.com/office/infopath/2007/PartnerControls"/>
    </lcf76f155ced4ddcb4097134ff3c332f>
    <tag xmlns="995c7fa0-c7ce-4135-b1bb-e7af7b680b45" xsi:nil="true"/>
    <TaxCatchAll xmlns="dc2e72fa-f2bf-4b7e-897e-98e66666beee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F43ED1-54D8-4D96-BC39-1BDF1F9CA1FF}"/>
</file>

<file path=customXml/itemProps2.xml><?xml version="1.0" encoding="utf-8"?>
<ds:datastoreItem xmlns:ds="http://schemas.openxmlformats.org/officeDocument/2006/customXml" ds:itemID="{259AFB23-DD5A-4C07-A056-AC188E78D2D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03790D7-C1B1-4918-880E-A2303510DB62}">
  <ds:schemaRefs>
    <ds:schemaRef ds:uri="http://schemas.microsoft.com/office/2006/metadata/properties"/>
    <ds:schemaRef ds:uri="http://schemas.microsoft.com/office/infopath/2007/PartnerControls"/>
    <ds:schemaRef ds:uri="dc2e72fa-f2bf-4b7e-897e-98e66666beee"/>
  </ds:schemaRefs>
</ds:datastoreItem>
</file>

<file path=customXml/itemProps4.xml><?xml version="1.0" encoding="utf-8"?>
<ds:datastoreItem xmlns:ds="http://schemas.openxmlformats.org/officeDocument/2006/customXml" ds:itemID="{84A57C8D-570A-40BC-BCEA-7D5599624E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Sommaire (protégé)</vt:lpstr>
      <vt:lpstr>Détail</vt:lpstr>
      <vt:lpstr>Structure financière</vt:lpstr>
      <vt:lpstr>Instructions</vt:lpstr>
      <vt:lpstr>Détail!Zone_d_impression</vt:lpstr>
      <vt:lpstr>'Sommaire (protégé)'!Zone_d_impression</vt:lpstr>
      <vt:lpstr>'Structure financière'!Zone_d_impression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Thérien, Marie-France (MTL)</dc:creator>
  <cp:keywords/>
  <dc:description/>
  <cp:lastModifiedBy>Beliveau, Elaine (MTL)</cp:lastModifiedBy>
  <cp:revision/>
  <cp:lastPrinted>2025-03-18T15:37:11Z</cp:lastPrinted>
  <dcterms:created xsi:type="dcterms:W3CDTF">2004-11-22T17:14:34Z</dcterms:created>
  <dcterms:modified xsi:type="dcterms:W3CDTF">2025-04-15T19:49:21Z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0x0101003F0F0EE28623B24B9641CB1035C1DF0B</vt:lpwstr>
  </property>
  <property fmtid="{D5CDD505-2E9C-101B-9397-08002B2CF9AE}" pid="3" name="_dlc_DocIdItemGuid">
    <vt:lpwstr>4ce71691-8f79-4aa3-9cff-842afc038878</vt:lpwstr>
  </property>
</Properties>
</file>